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hristine lam\Projection Templates\Projection 2025-26\Calculator\"/>
    </mc:Choice>
  </mc:AlternateContent>
  <xr:revisionPtr revIDLastSave="0" documentId="13_ncr:1_{37ACAC04-9AFD-4E1F-A039-6C2FE35832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Z Projection" sheetId="6" r:id="rId1"/>
    <sheet name="CURRENT BENEFITS - ROUNDING" sheetId="4" state="hidden" r:id="rId2"/>
    <sheet name="Tables" sheetId="7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2" hidden="1">Tables!$A$3:$AK$350</definedName>
    <definedName name="A">[1]TABLE1!$A$102:$B$102</definedName>
    <definedName name="APPENDD">[2]TABLE3!$A$47:$B$49</definedName>
    <definedName name="AS">[1]TABLE1!$A$102:$B$102</definedName>
    <definedName name="bb">#REF!</definedName>
    <definedName name="BFALL">[3]Tables!$K$3:$Q$364</definedName>
    <definedName name="BSPRING">[4]Tables!#REF!</definedName>
    <definedName name="CLASS">#REF!</definedName>
    <definedName name="d">[1]TABLE1!$A$102:$B$102</definedName>
    <definedName name="D3_1" localSheetId="2">Tables!#REF!</definedName>
    <definedName name="D3_1">Tables!#REF!</definedName>
    <definedName name="D5_1" localSheetId="2">Tables!#REF!</definedName>
    <definedName name="D5_1">Tables!#REF!</definedName>
    <definedName name="D6_1" localSheetId="2">Tables!#REF!</definedName>
    <definedName name="D6_1">Tables!#REF!</definedName>
    <definedName name="D8_1" localSheetId="2">Tables!#REF!</definedName>
    <definedName name="D8_1">Tables!#REF!</definedName>
    <definedName name="DFSDF">#REF!</definedName>
    <definedName name="dsdsds">#REF!</definedName>
    <definedName name="F">[1]TABLE1!$A$102:$B$102</definedName>
    <definedName name="FALL" localSheetId="2">Tables!$L$3:$L$147</definedName>
    <definedName name="FALL">[5]Tables!$T$3:$Z$204</definedName>
    <definedName name="FD">[6]TABLE1!$A$102:$B$102</definedName>
    <definedName name="fdf">[7]TABLE1!$A$102:$B$102</definedName>
    <definedName name="FDS">[8]TABLE1!$A$59:$B$59</definedName>
    <definedName name="FFF">#REF!</definedName>
    <definedName name="FGH">[9]TABLE1!$A$102:$B$102</definedName>
    <definedName name="FI">[1]TABLE1!$A$102:$B$102</definedName>
    <definedName name="FUND">[10]TABLE1!$A$102:$B$102</definedName>
    <definedName name="G">[1]TABLE1!$A$102:$B$102</definedName>
    <definedName name="gfdgd">#REF!</definedName>
    <definedName name="ggg">#REF!</definedName>
    <definedName name="GH">[11]TABLE1!$A$102:$B$102</definedName>
    <definedName name="hgf">[12]TABLE1!$A$102:$B$102</definedName>
    <definedName name="hhh">#REF!</definedName>
    <definedName name="HJG">#REF!</definedName>
    <definedName name="HWUA" localSheetId="2">Tables!#REF!</definedName>
    <definedName name="HWUA1" localSheetId="2">Tables!#REF!</definedName>
    <definedName name="i">[11]TABLE1!$A$102:$B$102</definedName>
    <definedName name="J">[13]TABLE1!$A$102:$B$102</definedName>
    <definedName name="JHJH">[14]TABLE1!$A$59:$B$59</definedName>
    <definedName name="jjhghg">#REF!</definedName>
    <definedName name="JJJ">#REF!</definedName>
    <definedName name="kkk">#REF!</definedName>
    <definedName name="l">[15]TABLE1!$A$102:$B$102</definedName>
    <definedName name="L1_1" localSheetId="2">Tables!#REF!</definedName>
    <definedName name="L1_1">Tables!#REF!</definedName>
    <definedName name="L2_1" localSheetId="2">Tables!#REF!</definedName>
    <definedName name="L2_1">Tables!#REF!</definedName>
    <definedName name="L3_1" localSheetId="2">Tables!#REF!</definedName>
    <definedName name="L3_2" localSheetId="2">Tables!#REF!</definedName>
    <definedName name="L4_1" localSheetId="2">Tables!#REF!</definedName>
    <definedName name="L4_2" localSheetId="2">Tables!#REF!</definedName>
    <definedName name="L5_1" localSheetId="2">Tables!#REF!</definedName>
    <definedName name="L5_2" localSheetId="2">Tables!#REF!</definedName>
    <definedName name="LK">[8]TABLE1!$A$59:$B$59</definedName>
    <definedName name="LLL">#REF!</definedName>
    <definedName name="MEDI" localSheetId="2">Tables!#REF!</definedName>
    <definedName name="OASDI" localSheetId="2">Tables!#REF!</definedName>
    <definedName name="PERS" localSheetId="2">Tables!#REF!</definedName>
    <definedName name="PERS">Tables!#REF!</definedName>
    <definedName name="PERS1" localSheetId="2">Tables!#REF!</definedName>
    <definedName name="_xlnm.Print_Area" localSheetId="1">'CURRENT BENEFITS - ROUNDING'!$B$1:$P$12</definedName>
    <definedName name="_xlnm.Print_Area" localSheetId="0">'EZ Projection'!$B$1:$C$32,'EZ Projection'!$G$1:$H$32</definedName>
    <definedName name="_xlnm.Print_Area" localSheetId="2">Tables!$B$4:$B$147</definedName>
    <definedName name="_xlnm.Print_Area">#REF!</definedName>
    <definedName name="_xlnm.Print_Titles" localSheetId="2">Tables!$3:$3</definedName>
    <definedName name="q">[15]TABLE1!$A$102:$B$102</definedName>
    <definedName name="re">[1]TABLE1!$A$102:$B$102</definedName>
    <definedName name="RETBEN" localSheetId="2">Tables!#REF!</definedName>
    <definedName name="rrr">#REF!</definedName>
    <definedName name="rrrrry">#REF!</definedName>
    <definedName name="S">[1]TABLE1!$A$102:$B$102</definedName>
    <definedName name="SPRING" localSheetId="2">Tables!#REF!</definedName>
    <definedName name="SPRING">[5]Tables!#REF!</definedName>
    <definedName name="STRS" localSheetId="2">Tables!#REF!</definedName>
    <definedName name="SUI" localSheetId="2">Tables!#REF!</definedName>
    <definedName name="T">[1]TABLE1!$A$102:$B$102</definedName>
    <definedName name="TR">[8]TABLE1!$A$59:$B$59</definedName>
    <definedName name="TYU">#REF!</definedName>
    <definedName name="U">[15]TABLE1!$A$102:$B$102</definedName>
    <definedName name="W">[15]TABLE1!$A$102:$B$102</definedName>
    <definedName name="WC" localSheetId="2">Tables!#REF!</definedName>
    <definedName name="Y">[11]TABLE1!$A$102:$B$102</definedName>
    <definedName name="yhh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0" i="7" l="1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D296" i="7"/>
  <c r="D295" i="7"/>
  <c r="D294" i="7"/>
  <c r="D293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H1" i="6"/>
  <c r="C223" i="7" l="1"/>
  <c r="N290" i="7"/>
  <c r="N289" i="7"/>
  <c r="N288" i="7"/>
  <c r="H222" i="7" l="1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I147" i="7"/>
  <c r="I146" i="7"/>
  <c r="I145" i="7"/>
  <c r="I144" i="7"/>
  <c r="I143" i="7"/>
  <c r="I142" i="7"/>
  <c r="I141" i="7"/>
  <c r="I140" i="7"/>
  <c r="I139" i="7"/>
  <c r="I138" i="7"/>
  <c r="I137" i="7"/>
  <c r="I136" i="7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I119" i="7"/>
  <c r="I118" i="7"/>
  <c r="I117" i="7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I99" i="7"/>
  <c r="I98" i="7"/>
  <c r="I97" i="7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J350" i="7" l="1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J324" i="7"/>
  <c r="J323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0" i="7"/>
  <c r="J289" i="7"/>
  <c r="J288" i="7"/>
  <c r="J285" i="7"/>
  <c r="J284" i="7"/>
  <c r="J283" i="7"/>
  <c r="J282" i="7"/>
  <c r="J281" i="7"/>
  <c r="J280" i="7"/>
  <c r="J279" i="7"/>
  <c r="J278" i="7"/>
  <c r="J277" i="7"/>
  <c r="J276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J230" i="7"/>
  <c r="J229" i="7"/>
  <c r="J228" i="7"/>
  <c r="J227" i="7"/>
  <c r="J226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J183" i="7"/>
  <c r="J182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X12" i="4" l="1"/>
  <c r="X9" i="4"/>
  <c r="L9" i="4" s="1"/>
  <c r="S12" i="4" l="1"/>
  <c r="L12" i="4" s="1"/>
  <c r="R12" i="4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0" i="7"/>
  <c r="L289" i="7"/>
  <c r="L288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7" i="7"/>
  <c r="L146" i="7"/>
  <c r="L145" i="7"/>
  <c r="L144" i="7"/>
  <c r="L143" i="7"/>
  <c r="L142" i="7"/>
  <c r="L141" i="7"/>
  <c r="L140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L4" i="7"/>
  <c r="C254" i="7" l="1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S9" i="4" l="1"/>
  <c r="R9" i="4"/>
  <c r="T9" i="4" l="1"/>
  <c r="G32" i="6"/>
  <c r="C290" i="7"/>
  <c r="C289" i="7"/>
  <c r="C288" i="7"/>
  <c r="H11" i="6" l="1"/>
  <c r="C11" i="6"/>
  <c r="E36" i="4" l="1"/>
  <c r="C23" i="6" l="1"/>
  <c r="D36" i="4" l="1"/>
  <c r="C36" i="4" l="1"/>
  <c r="H18" i="6"/>
  <c r="H17" i="6"/>
  <c r="H16" i="6"/>
  <c r="I8" i="6"/>
  <c r="G13" i="6" s="1"/>
  <c r="J8" i="6"/>
  <c r="B13" i="6"/>
  <c r="H22" i="6" l="1"/>
  <c r="C350" i="7" l="1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85" i="7" l="1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08" i="7" l="1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2" i="4" l="1"/>
  <c r="C9" i="4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4" i="7"/>
  <c r="U12" i="4" l="1"/>
  <c r="V12" i="4" s="1"/>
  <c r="K12" i="4" s="1"/>
  <c r="U9" i="4"/>
  <c r="V9" i="4" s="1"/>
  <c r="E9" i="4" s="1"/>
  <c r="W12" i="4" l="1"/>
  <c r="J12" i="4" s="1"/>
  <c r="H20" i="6" s="1"/>
  <c r="H21" i="6"/>
  <c r="G9" i="4"/>
  <c r="F9" i="4"/>
  <c r="K9" i="4"/>
  <c r="W9" i="4"/>
  <c r="D9" i="4" s="1"/>
  <c r="C16" i="6"/>
  <c r="M12" i="4" l="1"/>
  <c r="H12" i="4" s="1"/>
  <c r="H19" i="6" s="1"/>
  <c r="D12" i="4"/>
  <c r="H15" i="6" s="1"/>
  <c r="C17" i="6"/>
  <c r="C18" i="6"/>
  <c r="J9" i="4"/>
  <c r="C20" i="6" s="1"/>
  <c r="C21" i="6"/>
  <c r="H9" i="4"/>
  <c r="C19" i="6" s="1"/>
  <c r="C15" i="6"/>
  <c r="H23" i="6" l="1"/>
  <c r="O12" i="4"/>
  <c r="P12" i="4" s="1"/>
  <c r="H10" i="6" s="1"/>
  <c r="H25" i="6" l="1"/>
  <c r="C22" i="6"/>
  <c r="O9" i="4" l="1"/>
  <c r="P9" i="4" s="1"/>
  <c r="C10" i="6" s="1"/>
  <c r="C25" i="6" l="1"/>
</calcChain>
</file>

<file path=xl/sharedStrings.xml><?xml version="1.0" encoding="utf-8"?>
<sst xmlns="http://schemas.openxmlformats.org/spreadsheetml/2006/main" count="514" uniqueCount="105">
  <si>
    <t>TOTAL</t>
  </si>
  <si>
    <t>STRS</t>
  </si>
  <si>
    <t>PERS</t>
  </si>
  <si>
    <t>OASDI</t>
  </si>
  <si>
    <t>H &amp; W</t>
  </si>
  <si>
    <t>SUI</t>
  </si>
  <si>
    <t>W/C</t>
  </si>
  <si>
    <t>GROSS</t>
  </si>
  <si>
    <t xml:space="preserve"> </t>
  </si>
  <si>
    <t>FRINGE</t>
  </si>
  <si>
    <t>SALARIES</t>
  </si>
  <si>
    <t>BENEFITS</t>
  </si>
  <si>
    <t>AND BEN</t>
  </si>
  <si>
    <t>varies</t>
  </si>
  <si>
    <t>STUDENT HOURLY</t>
  </si>
  <si>
    <t>W/C ONLY</t>
  </si>
  <si>
    <t>HOURLY</t>
  </si>
  <si>
    <t>MEDICARE, SUI, W/C, LARISA</t>
  </si>
  <si>
    <t>CLASSIFIED FULL TIME</t>
  </si>
  <si>
    <t>CERTIFICATED FULL TIME</t>
  </si>
  <si>
    <t>STRS, MEDICARE, SUI, W,C, CIL, RET BEN</t>
  </si>
  <si>
    <t>PERSONNEL TYPE</t>
  </si>
  <si>
    <t>BENEFITS PAID (ASSUMPTION)</t>
  </si>
  <si>
    <t>PERS, OASDHI, MEDICARE SUI, W/C, CIL, RET BEN</t>
  </si>
  <si>
    <t>FACULTY</t>
  </si>
  <si>
    <t>MANAGERS</t>
  </si>
  <si>
    <t>LARISA*</t>
  </si>
  <si>
    <t>H &amp; W (Annually)</t>
  </si>
  <si>
    <t>OVERTIME CA/CO/SU</t>
  </si>
  <si>
    <t>OASDHI, MEDICARE, SUI, W,C</t>
  </si>
  <si>
    <t>Confidential</t>
  </si>
  <si>
    <t>Description</t>
  </si>
  <si>
    <t>Input</t>
  </si>
  <si>
    <t>UA</t>
  </si>
  <si>
    <t>UB</t>
  </si>
  <si>
    <t>CO</t>
  </si>
  <si>
    <t>FTE less than 50%</t>
  </si>
  <si>
    <t>All Units at Step 3</t>
  </si>
  <si>
    <t>FTE equal or higher than 50%</t>
  </si>
  <si>
    <t>http://www.mtsac.edu/hr/salary-schedule.html</t>
  </si>
  <si>
    <t>Account Codes:</t>
  </si>
  <si>
    <t>FTE (FULL TIME EQUIVALENT)</t>
  </si>
  <si>
    <t>MEDICARE</t>
  </si>
  <si>
    <t>Enter months of employment</t>
  </si>
  <si>
    <t>Enter salary range</t>
  </si>
  <si>
    <t>Enter FTE percentage</t>
  </si>
  <si>
    <t>MN</t>
  </si>
  <si>
    <t>EMPLOYEE GROUPS</t>
  </si>
  <si>
    <t>Select employee group</t>
  </si>
  <si>
    <t>FY 2017-18</t>
  </si>
  <si>
    <t>1040ez</t>
  </si>
  <si>
    <t>Home Tech</t>
  </si>
  <si>
    <t>FY 2018-19 included 4% COLA</t>
  </si>
  <si>
    <t>SALARY</t>
  </si>
  <si>
    <t>MEDI</t>
  </si>
  <si>
    <t>METLIFE</t>
  </si>
  <si>
    <t>Total Cost</t>
  </si>
  <si>
    <t>CIL</t>
  </si>
  <si>
    <t>SUMMER SAVER</t>
  </si>
  <si>
    <t>Total Annual Cost (Salary and Benefits)</t>
  </si>
  <si>
    <t>Additional Budget needed for Health and Welfare Ongoing 2020-21 Tier Rate</t>
  </si>
  <si>
    <t>EMPLOYEE</t>
  </si>
  <si>
    <t>GROUP/RANGE</t>
  </si>
  <si>
    <t>FY 2019-20 included 3.26% COLA</t>
  </si>
  <si>
    <t>than 50%</t>
  </si>
  <si>
    <t>FTE equal or higher</t>
  </si>
  <si>
    <t>FTE less than</t>
  </si>
  <si>
    <t>For Salary Ranges, please refer to the Human Resources</t>
  </si>
  <si>
    <t>Website/Salary Schedules:</t>
  </si>
  <si>
    <t>Summer</t>
  </si>
  <si>
    <t>Saver</t>
  </si>
  <si>
    <t>Unit B only</t>
  </si>
  <si>
    <t>For questions, contact Christine Lam at Ext. 5428 or clam@mtsac.edu</t>
  </si>
  <si>
    <t>MT</t>
  </si>
  <si>
    <t>Temporary Management</t>
  </si>
  <si>
    <t>Academic Management</t>
  </si>
  <si>
    <t>Classified Management</t>
  </si>
  <si>
    <t>AM</t>
  </si>
  <si>
    <t>CM</t>
  </si>
  <si>
    <t>All Other Units</t>
  </si>
  <si>
    <t>Original</t>
  </si>
  <si>
    <t>FY 20-21</t>
  </si>
  <si>
    <t>Range</t>
  </si>
  <si>
    <t>Unit</t>
  </si>
  <si>
    <t># Months</t>
  </si>
  <si>
    <t>CSEA 262 (Unit A)</t>
  </si>
  <si>
    <t>CSEA 651 (Unit B)</t>
  </si>
  <si>
    <t>FY 21-22 (All with 2.31%)</t>
  </si>
  <si>
    <t>FY 22-23 (All with 5.07%)</t>
  </si>
  <si>
    <t>FY 22-23 (3.28% UA and CO) 12.14.22</t>
  </si>
  <si>
    <t>FY 22-23 (6.56% UA and CO) 4.20.23</t>
  </si>
  <si>
    <t>FY 22-23 (6.56% All) 5.10.23</t>
  </si>
  <si>
    <t>Note: per May 10, 2023 Board Agdena, Home Technology will be part of salary schedule</t>
  </si>
  <si>
    <t>lucky</t>
  </si>
  <si>
    <t>Amount</t>
  </si>
  <si>
    <t>CURRENT CIL (HEALTH &amp; WELFARE) RATES 24-25</t>
  </si>
  <si>
    <t>FY 23-24 (8.22% UA, UB, CO, MN) 8.20.24</t>
  </si>
  <si>
    <t>FY 24-25 (1.07% UA, UB, CO, MN) 8.20.24</t>
  </si>
  <si>
    <t>Adjust Salary (STRS, PERS, OASDI, WC)</t>
  </si>
  <si>
    <t>Adjust Salary (MEDI, SUI, LARISA)</t>
  </si>
  <si>
    <r>
      <t>EZ Salary Projection
(50% or</t>
    </r>
    <r>
      <rPr>
        <b/>
        <i/>
        <sz val="18"/>
        <rFont val="Arial"/>
        <family val="2"/>
      </rPr>
      <t xml:space="preserve"> more</t>
    </r>
    <r>
      <rPr>
        <b/>
        <sz val="18"/>
        <rFont val="Arial"/>
        <family val="2"/>
      </rPr>
      <t xml:space="preserve">
Vacancy</t>
    </r>
  </si>
  <si>
    <t>EZ Salary Projection
(Less than 50%
Vacancy</t>
  </si>
  <si>
    <t>FY 2025-26
FTE)
Status</t>
  </si>
  <si>
    <t>Revised 11.17.25 (included 3.00% in CSEA 262, CSEA 651)</t>
  </si>
  <si>
    <t>FY 25-26 (3.00% UA 10.23.25, UB 11.18.25)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</si>
</sst>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0.000%"/>
    <numFmt numFmtId="165" formatCode="_(* #,##0_);_(* \(#,##0\);_(* &quot;-&quot;??_);_(@_)"/>
    <numFmt numFmtId="166" formatCode="General_)"/>
    <numFmt numFmtId="167" formatCode="#,##0.000"/>
    <numFmt numFmtId="168" formatCode="&quot;$&quot;#,##0"/>
    <numFmt numFmtId="169" formatCode="_(&quot;$&quot;* #,##0_);_(&quot;$&quot;* \(#,##0\);_(&quot;$&quot;* &quot;-&quot;??_);_(@_)"/>
  </numFmts>
  <fonts count="3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8"/>
      <name val="Courier"/>
      <family val="3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9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18"/>
      <name val="Arial"/>
      <family val="2"/>
    </font>
    <font>
      <b/>
      <i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4"/>
      <color rgb="FF0000FF"/>
      <name val="Arial"/>
      <family val="2"/>
    </font>
    <font>
      <b/>
      <i/>
      <sz val="18"/>
      <name val="Arial"/>
      <family val="2"/>
    </font>
    <font>
      <b/>
      <i/>
      <sz val="8"/>
      <color rgb="FF0000FF"/>
      <name val="Arial"/>
      <family val="2"/>
    </font>
    <font>
      <sz val="8"/>
      <color rgb="FF0000FF"/>
      <name val="Arial"/>
      <family val="2"/>
    </font>
    <font>
      <b/>
      <sz val="8"/>
      <color rgb="FF0000FF"/>
      <name val="Arial"/>
      <family val="2"/>
    </font>
    <font>
      <u/>
      <sz val="8"/>
      <color rgb="FF0000FF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FF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6" fontId="9" fillId="0" borderId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7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/>
    <xf numFmtId="0" fontId="1" fillId="0" borderId="1" xfId="0" applyFon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4" fontId="2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5" fontId="0" fillId="0" borderId="0" xfId="1" applyNumberFormat="1" applyFont="1"/>
    <xf numFmtId="165" fontId="2" fillId="0" borderId="0" xfId="1" applyNumberFormat="1" applyFont="1" applyFill="1" applyBorder="1" applyAlignment="1">
      <alignment horizontal="center"/>
    </xf>
    <xf numFmtId="4" fontId="2" fillId="0" borderId="0" xfId="0" applyNumberFormat="1" applyFont="1"/>
    <xf numFmtId="0" fontId="2" fillId="0" borderId="0" xfId="0" applyFont="1" applyAlignment="1">
      <alignment horizontal="left"/>
    </xf>
    <xf numFmtId="0" fontId="8" fillId="0" borderId="0" xfId="0" applyFont="1"/>
    <xf numFmtId="167" fontId="10" fillId="0" borderId="0" xfId="4" applyNumberFormat="1" applyFont="1"/>
    <xf numFmtId="166" fontId="10" fillId="0" borderId="0" xfId="4" applyFont="1"/>
    <xf numFmtId="166" fontId="9" fillId="0" borderId="0" xfId="4"/>
    <xf numFmtId="43" fontId="0" fillId="0" borderId="0" xfId="5" applyFont="1"/>
    <xf numFmtId="166" fontId="11" fillId="0" borderId="0" xfId="4" applyFont="1"/>
    <xf numFmtId="1" fontId="11" fillId="0" borderId="0" xfId="4" applyNumberFormat="1" applyFont="1"/>
    <xf numFmtId="43" fontId="10" fillId="0" borderId="0" xfId="5" applyFont="1" applyProtection="1"/>
    <xf numFmtId="1" fontId="11" fillId="0" borderId="9" xfId="4" applyNumberFormat="1" applyFont="1" applyBorder="1"/>
    <xf numFmtId="0" fontId="8" fillId="0" borderId="0" xfId="0" applyFont="1" applyAlignment="1">
      <alignment horizontal="center"/>
    </xf>
    <xf numFmtId="43" fontId="10" fillId="0" borderId="0" xfId="1" applyFont="1" applyProtection="1"/>
    <xf numFmtId="43" fontId="1" fillId="0" borderId="0" xfId="5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4" fillId="0" borderId="19" xfId="0" applyFont="1" applyBorder="1" applyAlignment="1" applyProtection="1">
      <alignment horizontal="center"/>
      <protection locked="0"/>
    </xf>
    <xf numFmtId="10" fontId="14" fillId="0" borderId="13" xfId="2" applyNumberFormat="1" applyFont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" fillId="6" borderId="5" xfId="0" applyFont="1" applyFill="1" applyBorder="1" applyAlignment="1">
      <alignment horizontal="center"/>
    </xf>
    <xf numFmtId="9" fontId="1" fillId="6" borderId="6" xfId="0" applyNumberFormat="1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10" fontId="1" fillId="6" borderId="7" xfId="0" applyNumberFormat="1" applyFont="1" applyFill="1" applyBorder="1"/>
    <xf numFmtId="164" fontId="1" fillId="6" borderId="7" xfId="0" applyNumberFormat="1" applyFont="1" applyFill="1" applyBorder="1"/>
    <xf numFmtId="164" fontId="1" fillId="6" borderId="0" xfId="0" applyNumberFormat="1" applyFont="1" applyFill="1"/>
    <xf numFmtId="0" fontId="5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4" fontId="1" fillId="0" borderId="8" xfId="0" applyNumberFormat="1" applyFont="1" applyBorder="1" applyAlignment="1">
      <alignment horizontal="right"/>
    </xf>
    <xf numFmtId="17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center"/>
    </xf>
    <xf numFmtId="165" fontId="2" fillId="5" borderId="0" xfId="1" applyNumberFormat="1" applyFont="1" applyFill="1" applyBorder="1" applyAlignment="1">
      <alignment horizontal="center"/>
    </xf>
    <xf numFmtId="3" fontId="0" fillId="5" borderId="0" xfId="0" applyNumberFormat="1" applyFill="1"/>
    <xf numFmtId="17" fontId="2" fillId="7" borderId="0" xfId="0" applyNumberFormat="1" applyFont="1" applyFill="1" applyAlignment="1">
      <alignment horizontal="center"/>
    </xf>
    <xf numFmtId="4" fontId="2" fillId="7" borderId="0" xfId="0" applyNumberFormat="1" applyFont="1" applyFill="1" applyAlignment="1">
      <alignment horizontal="center"/>
    </xf>
    <xf numFmtId="165" fontId="2" fillId="7" borderId="0" xfId="1" applyNumberFormat="1" applyFont="1" applyFill="1" applyBorder="1" applyAlignment="1">
      <alignment horizontal="center"/>
    </xf>
    <xf numFmtId="3" fontId="0" fillId="7" borderId="0" xfId="0" applyNumberFormat="1" applyFill="1"/>
    <xf numFmtId="168" fontId="0" fillId="5" borderId="0" xfId="0" applyNumberFormat="1" applyFill="1"/>
    <xf numFmtId="168" fontId="0" fillId="7" borderId="0" xfId="0" applyNumberFormat="1" applyFill="1"/>
    <xf numFmtId="0" fontId="14" fillId="0" borderId="0" xfId="3" applyFont="1"/>
    <xf numFmtId="0" fontId="19" fillId="0" borderId="0" xfId="0" applyFont="1"/>
    <xf numFmtId="0" fontId="14" fillId="0" borderId="21" xfId="3" applyFont="1" applyBorder="1"/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left"/>
    </xf>
    <xf numFmtId="0" fontId="21" fillId="0" borderId="0" xfId="0" applyFont="1" applyAlignment="1">
      <alignment horizontal="center"/>
    </xf>
    <xf numFmtId="43" fontId="10" fillId="3" borderId="0" xfId="5" applyFont="1" applyFill="1" applyProtection="1"/>
    <xf numFmtId="43" fontId="9" fillId="0" borderId="0" xfId="1" applyFont="1"/>
    <xf numFmtId="43" fontId="12" fillId="0" borderId="0" xfId="1" applyFont="1" applyFill="1" applyProtection="1"/>
    <xf numFmtId="0" fontId="14" fillId="0" borderId="18" xfId="0" applyFont="1" applyBorder="1" applyAlignment="1">
      <alignment vertical="center"/>
    </xf>
    <xf numFmtId="0" fontId="8" fillId="0" borderId="19" xfId="0" applyFont="1" applyBorder="1"/>
    <xf numFmtId="0" fontId="14" fillId="0" borderId="18" xfId="0" applyFont="1" applyBorder="1"/>
    <xf numFmtId="0" fontId="14" fillId="0" borderId="0" xfId="3" applyFont="1" applyAlignment="1">
      <alignment vertical="center"/>
    </xf>
    <xf numFmtId="0" fontId="8" fillId="0" borderId="20" xfId="0" applyFont="1" applyBorder="1"/>
    <xf numFmtId="0" fontId="14" fillId="0" borderId="10" xfId="0" applyFont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8" fillId="0" borderId="11" xfId="0" applyFont="1" applyBorder="1"/>
    <xf numFmtId="0" fontId="14" fillId="0" borderId="12" xfId="0" applyFont="1" applyBorder="1"/>
    <xf numFmtId="0" fontId="8" fillId="0" borderId="21" xfId="0" applyFont="1" applyBorder="1"/>
    <xf numFmtId="0" fontId="8" fillId="0" borderId="13" xfId="0" applyFont="1" applyBorder="1"/>
    <xf numFmtId="0" fontId="14" fillId="4" borderId="16" xfId="0" applyFont="1" applyFill="1" applyBorder="1"/>
    <xf numFmtId="0" fontId="15" fillId="4" borderId="17" xfId="0" applyFont="1" applyFill="1" applyBorder="1" applyAlignment="1">
      <alignment horizontal="center"/>
    </xf>
    <xf numFmtId="0" fontId="14" fillId="4" borderId="18" xfId="0" applyFont="1" applyFill="1" applyBorder="1"/>
    <xf numFmtId="0" fontId="14" fillId="4" borderId="12" xfId="0" applyFont="1" applyFill="1" applyBorder="1"/>
    <xf numFmtId="0" fontId="14" fillId="3" borderId="16" xfId="0" applyFont="1" applyFill="1" applyBorder="1"/>
    <xf numFmtId="0" fontId="15" fillId="3" borderId="17" xfId="0" applyFont="1" applyFill="1" applyBorder="1" applyAlignment="1">
      <alignment horizontal="center"/>
    </xf>
    <xf numFmtId="0" fontId="14" fillId="3" borderId="18" xfId="0" applyFont="1" applyFill="1" applyBorder="1"/>
    <xf numFmtId="0" fontId="14" fillId="3" borderId="12" xfId="0" applyFont="1" applyFill="1" applyBorder="1"/>
    <xf numFmtId="0" fontId="14" fillId="6" borderId="10" xfId="0" applyFont="1" applyFill="1" applyBorder="1"/>
    <xf numFmtId="0" fontId="14" fillId="6" borderId="11" xfId="0" applyFont="1" applyFill="1" applyBorder="1" applyAlignment="1">
      <alignment horizontal="center"/>
    </xf>
    <xf numFmtId="0" fontId="15" fillId="6" borderId="12" xfId="0" applyFont="1" applyFill="1" applyBorder="1"/>
    <xf numFmtId="169" fontId="14" fillId="0" borderId="19" xfId="1" applyNumberFormat="1" applyFont="1" applyBorder="1" applyAlignment="1" applyProtection="1">
      <alignment horizontal="center"/>
    </xf>
    <xf numFmtId="41" fontId="14" fillId="0" borderId="19" xfId="1" applyNumberFormat="1" applyFont="1" applyBorder="1" applyAlignment="1" applyProtection="1">
      <alignment horizontal="center"/>
    </xf>
    <xf numFmtId="169" fontId="14" fillId="6" borderId="11" xfId="0" applyNumberFormat="1" applyFont="1" applyFill="1" applyBorder="1" applyAlignment="1">
      <alignment horizontal="center"/>
    </xf>
    <xf numFmtId="169" fontId="15" fillId="6" borderId="13" xfId="0" applyNumberFormat="1" applyFont="1" applyFill="1" applyBorder="1" applyAlignment="1">
      <alignment horizontal="right"/>
    </xf>
    <xf numFmtId="0" fontId="22" fillId="0" borderId="0" xfId="0" applyFont="1"/>
    <xf numFmtId="4" fontId="21" fillId="0" borderId="0" xfId="0" applyNumberFormat="1" applyFont="1"/>
    <xf numFmtId="43" fontId="0" fillId="0" borderId="0" xfId="1" applyFont="1"/>
    <xf numFmtId="0" fontId="15" fillId="6" borderId="12" xfId="0" applyFont="1" applyFill="1" applyBorder="1" applyAlignment="1">
      <alignment wrapText="1"/>
    </xf>
    <xf numFmtId="168" fontId="15" fillId="6" borderId="13" xfId="0" applyNumberFormat="1" applyFont="1" applyFill="1" applyBorder="1" applyAlignment="1">
      <alignment horizontal="center" vertical="top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3" fillId="6" borderId="12" xfId="0" applyFont="1" applyFill="1" applyBorder="1" applyAlignment="1">
      <alignment vertical="center" wrapText="1"/>
    </xf>
    <xf numFmtId="168" fontId="23" fillId="6" borderId="13" xfId="0" applyNumberFormat="1" applyFont="1" applyFill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5" fillId="0" borderId="21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0" fontId="15" fillId="0" borderId="10" xfId="0" applyFont="1" applyBorder="1" applyAlignment="1">
      <alignment horizontal="right" vertical="center"/>
    </xf>
    <xf numFmtId="0" fontId="14" fillId="7" borderId="14" xfId="0" applyFont="1" applyFill="1" applyBorder="1" applyAlignment="1">
      <alignment horizontal="right"/>
    </xf>
    <xf numFmtId="0" fontId="18" fillId="0" borderId="0" xfId="0" applyFont="1"/>
    <xf numFmtId="0" fontId="18" fillId="0" borderId="19" xfId="0" applyFont="1" applyBorder="1"/>
    <xf numFmtId="0" fontId="14" fillId="5" borderId="14" xfId="0" applyFont="1" applyFill="1" applyBorder="1" applyAlignment="1">
      <alignment horizontal="right"/>
    </xf>
    <xf numFmtId="0" fontId="15" fillId="5" borderId="14" xfId="0" applyFont="1" applyFill="1" applyBorder="1" applyAlignment="1">
      <alignment horizontal="right" vertical="center" wrapText="1"/>
    </xf>
    <xf numFmtId="0" fontId="15" fillId="5" borderId="15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15" xfId="0" applyFont="1" applyFill="1" applyBorder="1" applyAlignment="1">
      <alignment horizontal="right" vertical="center" wrapText="1"/>
    </xf>
    <xf numFmtId="0" fontId="20" fillId="0" borderId="0" xfId="7" applyBorder="1" applyAlignment="1" applyProtection="1"/>
    <xf numFmtId="0" fontId="19" fillId="0" borderId="0" xfId="0" applyFont="1" applyAlignment="1">
      <alignment horizontal="right" wrapText="1"/>
    </xf>
    <xf numFmtId="0" fontId="4" fillId="2" borderId="3" xfId="0" applyFont="1" applyFill="1" applyBorder="1"/>
    <xf numFmtId="0" fontId="4" fillId="2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8" fillId="0" borderId="23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right" vertical="center" wrapText="1"/>
    </xf>
    <xf numFmtId="0" fontId="14" fillId="5" borderId="15" xfId="0" applyFont="1" applyFill="1" applyBorder="1" applyAlignment="1">
      <alignment horizontal="left"/>
    </xf>
    <xf numFmtId="9" fontId="14" fillId="7" borderId="15" xfId="0" applyNumberFormat="1" applyFont="1" applyFill="1" applyBorder="1" applyAlignment="1">
      <alignment horizontal="left" vertical="center"/>
    </xf>
    <xf numFmtId="43" fontId="0" fillId="0" borderId="0" xfId="0" applyNumberFormat="1"/>
    <xf numFmtId="3" fontId="2" fillId="0" borderId="0" xfId="0" applyNumberFormat="1" applyFont="1"/>
    <xf numFmtId="43" fontId="0" fillId="0" borderId="0" xfId="1" applyFont="1" applyFill="1"/>
    <xf numFmtId="43" fontId="10" fillId="0" borderId="0" xfId="5" applyFont="1" applyFill="1" applyProtection="1"/>
    <xf numFmtId="43" fontId="10" fillId="0" borderId="0" xfId="1" applyFont="1" applyFill="1" applyProtection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 wrapText="1"/>
    </xf>
    <xf numFmtId="0" fontId="26" fillId="0" borderId="0" xfId="0" applyFont="1"/>
    <xf numFmtId="0" fontId="27" fillId="0" borderId="0" xfId="0" applyFont="1"/>
    <xf numFmtId="0" fontId="28" fillId="0" borderId="0" xfId="7" applyFont="1" applyBorder="1" applyAlignment="1" applyProtection="1">
      <alignment horizontal="left"/>
    </xf>
    <xf numFmtId="0" fontId="28" fillId="0" borderId="0" xfId="7" applyFont="1" applyBorder="1" applyAlignment="1" applyProtection="1">
      <alignment horizontal="right"/>
    </xf>
    <xf numFmtId="0" fontId="28" fillId="0" borderId="0" xfId="7" applyFont="1" applyBorder="1" applyAlignment="1" applyProtection="1"/>
    <xf numFmtId="0" fontId="25" fillId="0" borderId="0" xfId="0" applyFont="1"/>
    <xf numFmtId="165" fontId="29" fillId="0" borderId="0" xfId="1" applyNumberFormat="1" applyFont="1"/>
    <xf numFmtId="166" fontId="10" fillId="0" borderId="0" xfId="4" applyFont="1" applyAlignment="1">
      <alignment wrapText="1"/>
    </xf>
    <xf numFmtId="43" fontId="11" fillId="0" borderId="0" xfId="5" applyFont="1" applyAlignment="1" applyProtection="1">
      <alignment horizontal="center" wrapText="1"/>
    </xf>
    <xf numFmtId="43" fontId="11" fillId="0" borderId="0" xfId="1" applyFont="1" applyAlignment="1" applyProtection="1">
      <alignment horizontal="center" wrapText="1"/>
    </xf>
    <xf numFmtId="43" fontId="9" fillId="0" borderId="0" xfId="1" applyFont="1" applyAlignment="1">
      <alignment wrapText="1"/>
    </xf>
    <xf numFmtId="166" fontId="9" fillId="0" borderId="0" xfId="4" applyAlignment="1">
      <alignment wrapText="1"/>
    </xf>
    <xf numFmtId="166" fontId="11" fillId="0" borderId="0" xfId="4" applyFont="1" applyAlignment="1">
      <alignment horizontal="center" wrapText="1"/>
    </xf>
    <xf numFmtId="43" fontId="0" fillId="0" borderId="0" xfId="5" applyFont="1" applyFill="1"/>
    <xf numFmtId="43" fontId="1" fillId="0" borderId="0" xfId="5" applyFont="1" applyFill="1"/>
    <xf numFmtId="43" fontId="11" fillId="0" borderId="0" xfId="5" applyFont="1" applyFill="1" applyAlignment="1" applyProtection="1">
      <alignment horizontal="center" wrapText="1"/>
    </xf>
    <xf numFmtId="43" fontId="2" fillId="0" borderId="0" xfId="1" applyFont="1" applyFill="1" applyProtection="1"/>
    <xf numFmtId="166" fontId="10" fillId="0" borderId="0" xfId="4" applyFont="1" applyFill="1"/>
    <xf numFmtId="10" fontId="0" fillId="0" borderId="0" xfId="2" applyNumberFormat="1" applyFont="1"/>
    <xf numFmtId="164" fontId="1" fillId="0" borderId="7" xfId="0" applyNumberFormat="1" applyFont="1" applyFill="1" applyBorder="1"/>
    <xf numFmtId="0" fontId="2" fillId="0" borderId="0" xfId="0" applyFont="1" applyAlignment="1">
      <alignment horizontal="center" vertical="center" wrapText="1"/>
    </xf>
    <xf numFmtId="43" fontId="2" fillId="0" borderId="0" xfId="1" applyFont="1"/>
    <xf numFmtId="43" fontId="2" fillId="0" borderId="0" xfId="5" applyFont="1" applyFill="1"/>
    <xf numFmtId="43" fontId="1" fillId="0" borderId="0" xfId="5" applyFont="1" applyFill="1" applyAlignment="1" applyProtection="1">
      <alignment horizontal="center" wrapText="1"/>
    </xf>
    <xf numFmtId="43" fontId="2" fillId="0" borderId="0" xfId="5" applyFont="1" applyFill="1" applyProtection="1"/>
    <xf numFmtId="166" fontId="2" fillId="0" borderId="0" xfId="4" applyFont="1" applyFill="1"/>
  </cellXfs>
  <cellStyles count="8">
    <cellStyle name="Comma" xfId="1" builtinId="3"/>
    <cellStyle name="Comma 2" xfId="5" xr:uid="{00000000-0005-0000-0000-000001000000}"/>
    <cellStyle name="Hyperlink" xfId="7" builtinId="8"/>
    <cellStyle name="Normal" xfId="0" builtinId="0"/>
    <cellStyle name="Normal 2" xfId="3" xr:uid="{00000000-0005-0000-0000-000004000000}"/>
    <cellStyle name="Normal 3" xfId="4" xr:uid="{00000000-0005-0000-0000-000005000000}"/>
    <cellStyle name="Percent" xfId="2" builtinId="5"/>
    <cellStyle name="Percent 2" xfId="6" xr:uid="{00000000-0005-0000-0000-000007000000}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rtitus\LOCALS~1\Temp\notes3A1555\ADOPTBUDFA09-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TENTBUDFA09-1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DGETS\BDG%20YR%2009-10\CURRENT%20BDG%2009-10\Lanny\CURRENTBDGFA09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Application%20Data\Microsoft\Excel\ADOPTBUDFA09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titus\My%20Documents\BUDGETS\BDG%20YR%2007-08\ADOPT%20BDG%2007-08\ADOPTBUDFA07-08%20%20PG%20ADJ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AppData\Roaming\Microsoft\Excel\10-11%201%20TENT%20INITIAL%20CHANGES\TENTBUDFA11-12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CURRENTBDGFA09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%20Titus\Documents\Work%20Computer%20Files\Homework\ADOPT%20BDG%2012-13\12-13%20ADOPT%20INITIAL%20CHG\ADOPTBUDFA%20STIPENDS12-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CO%2015-16%20step%20and%20l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6-17\1.%20STATUS%20QUO%2016-17\8%2016-17%20S%20QUO%20Chnages%20-%203\SQUO%20BUD%20SPRV%2016-17%20Change%20-%20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1\FSS-GrantsPrograms\Personnel%20Budget%20Spreadsheets\MASTER\BDG%20YR%2017-18\3%20ADOPTED%20BUDG%2017-18\1%2017-18%20ADOPTED%20CHG%205-6\S%20QUO%20MN%2017-18%20-%20$100%20CI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qldw\fss\DOCUME~1\RRoyce\LOCALS~1\Temp\notes4F2325\TENTBUDFA06-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work\02-04-10\BDG%20YR%2010-11\TENT%20BDG%2010-11%20SQUO\10-11%201%20TENT%20INITIAL%20CHANGES\ADOPTBUDFA09-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n\Documents\Work%20Files\BUDGETS\BDG%20YR%2010-11\ADOPT%20BDG%2010-11\ADOPTBUDFA10-11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DG%20YR%2008-09\ADOPT%20BDG%2008-09\ADOPT%2008-09%20REV1%20INITIAL%20CHANGES\ADOPTBUDFA08-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IPEND TOTALS"/>
      <sheetName val="TABLE3"/>
      <sheetName val="TABLE1"/>
    </sheetNames>
    <sheetDataSet>
      <sheetData sheetId="0"/>
      <sheetData sheetId="1">
        <row r="47">
          <cell r="A47" t="str">
            <v>E1</v>
          </cell>
          <cell r="B47">
            <v>8000</v>
          </cell>
        </row>
        <row r="48">
          <cell r="A48" t="str">
            <v>E2</v>
          </cell>
          <cell r="B48">
            <v>10000</v>
          </cell>
        </row>
        <row r="49">
          <cell r="A49" t="str">
            <v>E3</v>
          </cell>
          <cell r="B49">
            <v>14000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  <sheetName val="phr0052 12-5-14"/>
    </sheetNames>
    <sheetDataSet>
      <sheetData sheetId="0"/>
      <sheetData sheetId="1"/>
      <sheetData sheetId="2">
        <row r="3">
          <cell r="K3" t="str">
            <v xml:space="preserve"> </v>
          </cell>
          <cell r="L3">
            <v>1</v>
          </cell>
          <cell r="M3">
            <v>2</v>
          </cell>
          <cell r="N3">
            <v>3</v>
          </cell>
          <cell r="O3">
            <v>4</v>
          </cell>
          <cell r="P3">
            <v>5</v>
          </cell>
          <cell r="Q3">
            <v>6</v>
          </cell>
        </row>
        <row r="4">
          <cell r="K4">
            <v>450</v>
          </cell>
          <cell r="L4">
            <v>3712.5764830000003</v>
          </cell>
          <cell r="M4">
            <v>3896.7178144999998</v>
          </cell>
          <cell r="N4">
            <v>4092.40003725</v>
          </cell>
          <cell r="O4">
            <v>4296.3711845600001</v>
          </cell>
          <cell r="P4">
            <v>4511.9755502500002</v>
          </cell>
          <cell r="Q4">
            <v>4738.0026230600006</v>
          </cell>
        </row>
        <row r="5">
          <cell r="K5">
            <v>451</v>
          </cell>
          <cell r="L5">
            <v>3842.5166599050003</v>
          </cell>
          <cell r="M5">
            <v>4033.1029380074997</v>
          </cell>
          <cell r="N5">
            <v>4235.6340385537496</v>
          </cell>
          <cell r="O5">
            <v>4446.7441760195998</v>
          </cell>
          <cell r="P5">
            <v>4669.89469450875</v>
          </cell>
          <cell r="Q5">
            <v>4903.8327148671005</v>
          </cell>
        </row>
        <row r="6">
          <cell r="K6">
            <v>452</v>
          </cell>
          <cell r="L6">
            <v>4034.6424929002505</v>
          </cell>
          <cell r="M6">
            <v>4234.7580849078749</v>
          </cell>
          <cell r="N6">
            <v>4447.4157404814368</v>
          </cell>
          <cell r="O6">
            <v>4669.0813848205798</v>
          </cell>
          <cell r="P6">
            <v>4903.3894292341874</v>
          </cell>
          <cell r="Q6">
            <v>5149.0243506104553</v>
          </cell>
        </row>
        <row r="7">
          <cell r="K7">
            <v>453</v>
          </cell>
          <cell r="L7">
            <v>4175.8549801517593</v>
          </cell>
          <cell r="M7">
            <v>4382.9746178796504</v>
          </cell>
          <cell r="N7">
            <v>4603.0752913982869</v>
          </cell>
          <cell r="O7">
            <v>4832.4992332892998</v>
          </cell>
          <cell r="P7">
            <v>5075.008059257384</v>
          </cell>
          <cell r="Q7">
            <v>5329.2402028818215</v>
          </cell>
        </row>
        <row r="8">
          <cell r="K8">
            <v>454</v>
          </cell>
          <cell r="L8">
            <v>4322.0099044570707</v>
          </cell>
          <cell r="M8">
            <v>4536.3787295054381</v>
          </cell>
          <cell r="N8">
            <v>4764.1829265972274</v>
          </cell>
          <cell r="O8">
            <v>5001.6367064544256</v>
          </cell>
          <cell r="P8">
            <v>5252.6333413313923</v>
          </cell>
          <cell r="Q8">
            <v>5515.763609982685</v>
          </cell>
        </row>
        <row r="9">
          <cell r="K9">
            <v>455</v>
          </cell>
          <cell r="L9">
            <v>4473.2802511130685</v>
          </cell>
          <cell r="M9">
            <v>4695.1519850381283</v>
          </cell>
          <cell r="N9">
            <v>4930.9293290281303</v>
          </cell>
          <cell r="O9">
            <v>5176.6939911803302</v>
          </cell>
          <cell r="P9">
            <v>5436.4755082779911</v>
          </cell>
          <cell r="Q9">
            <v>5708.8153363320789</v>
          </cell>
        </row>
        <row r="10">
          <cell r="K10">
            <v>460</v>
          </cell>
          <cell r="L10">
            <v>3749.1688021900004</v>
          </cell>
          <cell r="M10">
            <v>3937.49563025</v>
          </cell>
          <cell r="N10">
            <v>4133.1778530000001</v>
          </cell>
          <cell r="O10">
            <v>4339.2930414400007</v>
          </cell>
          <cell r="P10">
            <v>4556.9388625599995</v>
          </cell>
          <cell r="Q10">
            <v>4785.1099764999999</v>
          </cell>
        </row>
        <row r="11">
          <cell r="K11">
            <v>461</v>
          </cell>
          <cell r="L11">
            <v>3880.3897102666506</v>
          </cell>
          <cell r="M11">
            <v>4075.3079773087502</v>
          </cell>
          <cell r="N11">
            <v>4277.8390778550001</v>
          </cell>
          <cell r="O11">
            <v>4491.1682978904009</v>
          </cell>
          <cell r="P11">
            <v>4716.4317227495994</v>
          </cell>
          <cell r="Q11">
            <v>4952.5888256774997</v>
          </cell>
        </row>
        <row r="12">
          <cell r="K12">
            <v>462</v>
          </cell>
          <cell r="L12">
            <v>4074.4091957799833</v>
          </cell>
          <cell r="M12">
            <v>4279.0733761741876</v>
          </cell>
          <cell r="N12">
            <v>4491.7310317477504</v>
          </cell>
          <cell r="O12">
            <v>4715.7267127849209</v>
          </cell>
          <cell r="P12">
            <v>4952.2533088870796</v>
          </cell>
          <cell r="Q12">
            <v>5200.2182669613749</v>
          </cell>
        </row>
        <row r="13">
          <cell r="K13">
            <v>463</v>
          </cell>
          <cell r="L13">
            <v>4217.0135176322829</v>
          </cell>
          <cell r="M13">
            <v>4428.8409443402843</v>
          </cell>
          <cell r="N13">
            <v>4648.9416178589217</v>
          </cell>
          <cell r="O13">
            <v>4880.7771477323931</v>
          </cell>
          <cell r="P13">
            <v>5125.5821746981273</v>
          </cell>
          <cell r="Q13">
            <v>5382.2259063050233</v>
          </cell>
        </row>
        <row r="14">
          <cell r="K14">
            <v>464</v>
          </cell>
          <cell r="L14">
            <v>4364.6089907494124</v>
          </cell>
          <cell r="M14">
            <v>4583.8503773921939</v>
          </cell>
          <cell r="N14">
            <v>4811.6545744839841</v>
          </cell>
          <cell r="O14">
            <v>5051.6043479030268</v>
          </cell>
          <cell r="P14">
            <v>5304.9775508125622</v>
          </cell>
          <cell r="Q14">
            <v>5570.6038130256993</v>
          </cell>
        </row>
        <row r="15">
          <cell r="K15">
            <v>465</v>
          </cell>
          <cell r="L15">
            <v>4517.3703054256421</v>
          </cell>
          <cell r="M15">
            <v>4744.2851406009204</v>
          </cell>
          <cell r="N15">
            <v>4980.0624845909233</v>
          </cell>
          <cell r="O15">
            <v>5228.4105000796326</v>
          </cell>
          <cell r="P15">
            <v>5490.6517650910018</v>
          </cell>
          <cell r="Q15">
            <v>5765.574946481599</v>
          </cell>
        </row>
        <row r="16">
          <cell r="K16">
            <v>470</v>
          </cell>
          <cell r="L16">
            <v>3785.7508628099999</v>
          </cell>
          <cell r="M16">
            <v>3975.1958750000003</v>
          </cell>
          <cell r="N16">
            <v>4175.0635943099996</v>
          </cell>
          <cell r="O16">
            <v>4382.2046397500008</v>
          </cell>
          <cell r="P16">
            <v>4601.9945019999996</v>
          </cell>
          <cell r="Q16">
            <v>4832.1250028100003</v>
          </cell>
        </row>
        <row r="17">
          <cell r="K17">
            <v>471</v>
          </cell>
          <cell r="L17">
            <v>3918.2521430083498</v>
          </cell>
          <cell r="M17">
            <v>4114.3277306250002</v>
          </cell>
          <cell r="N17">
            <v>4321.1908201108499</v>
          </cell>
          <cell r="O17">
            <v>4535.5818021412506</v>
          </cell>
          <cell r="P17">
            <v>4763.0643095699998</v>
          </cell>
          <cell r="Q17">
            <v>5001.2493779083507</v>
          </cell>
        </row>
        <row r="18">
          <cell r="K18">
            <v>472</v>
          </cell>
          <cell r="L18">
            <v>4114.1647501587677</v>
          </cell>
          <cell r="M18">
            <v>4320.0441171562506</v>
          </cell>
          <cell r="N18">
            <v>4537.250361116392</v>
          </cell>
          <cell r="O18">
            <v>4762.3608922483127</v>
          </cell>
          <cell r="P18">
            <v>5001.2175250484997</v>
          </cell>
          <cell r="Q18">
            <v>5251.3118468037683</v>
          </cell>
        </row>
        <row r="19">
          <cell r="K19">
            <v>473</v>
          </cell>
          <cell r="L19">
            <v>4258.1605164143248</v>
          </cell>
          <cell r="M19">
            <v>4471.2456612567194</v>
          </cell>
          <cell r="N19">
            <v>4696.0541237554662</v>
          </cell>
          <cell r="O19">
            <v>4929.0435234770039</v>
          </cell>
          <cell r="P19">
            <v>5176.2601384251975</v>
          </cell>
          <cell r="Q19">
            <v>5435.1077614419</v>
          </cell>
        </row>
        <row r="20">
          <cell r="K20">
            <v>474</v>
          </cell>
          <cell r="L20">
            <v>4407.1961344888259</v>
          </cell>
          <cell r="M20">
            <v>4627.7392594007042</v>
          </cell>
          <cell r="N20">
            <v>4860.4160180869076</v>
          </cell>
          <cell r="O20">
            <v>5101.5600467986987</v>
          </cell>
          <cell r="P20">
            <v>5357.4292432700795</v>
          </cell>
          <cell r="Q20">
            <v>5625.3365330923662</v>
          </cell>
        </row>
        <row r="21">
          <cell r="K21">
            <v>475</v>
          </cell>
          <cell r="L21">
            <v>4561.4479991959352</v>
          </cell>
          <cell r="M21">
            <v>4789.7101334797289</v>
          </cell>
          <cell r="N21">
            <v>5030.5305787199495</v>
          </cell>
          <cell r="O21">
            <v>5280.1146484366536</v>
          </cell>
          <cell r="P21">
            <v>5544.9392667845323</v>
          </cell>
          <cell r="Q21">
            <v>5822.2233117505994</v>
          </cell>
        </row>
        <row r="22">
          <cell r="K22">
            <v>480</v>
          </cell>
          <cell r="L22">
            <v>3825.50282156</v>
          </cell>
          <cell r="M22">
            <v>4013.9219767499999</v>
          </cell>
          <cell r="N22">
            <v>4215.8414100600003</v>
          </cell>
          <cell r="O22">
            <v>4429.3119931900001</v>
          </cell>
          <cell r="P22">
            <v>4647.9836713100003</v>
          </cell>
          <cell r="Q22">
            <v>4880.2582132500002</v>
          </cell>
        </row>
        <row r="23">
          <cell r="K23">
            <v>481</v>
          </cell>
          <cell r="L23">
            <v>3959.3954203146</v>
          </cell>
          <cell r="M23">
            <v>4154.40924593625</v>
          </cell>
          <cell r="N23">
            <v>4363.3958594121004</v>
          </cell>
          <cell r="O23">
            <v>4584.3379129516497</v>
          </cell>
          <cell r="P23">
            <v>4810.6630998058499</v>
          </cell>
          <cell r="Q23">
            <v>5051.0672507137506</v>
          </cell>
        </row>
        <row r="24">
          <cell r="K24">
            <v>482</v>
          </cell>
          <cell r="L24">
            <v>4157.3651913303302</v>
          </cell>
          <cell r="M24">
            <v>4362.129708233063</v>
          </cell>
          <cell r="N24">
            <v>4581.5656523827056</v>
          </cell>
          <cell r="O24">
            <v>4813.5548085992323</v>
          </cell>
          <cell r="P24">
            <v>5051.1962547961421</v>
          </cell>
          <cell r="Q24">
            <v>5303.6206132494381</v>
          </cell>
        </row>
        <row r="25">
          <cell r="K25">
            <v>483</v>
          </cell>
          <cell r="L25">
            <v>4302.8729730268915</v>
          </cell>
          <cell r="M25">
            <v>4514.8042480212198</v>
          </cell>
          <cell r="N25">
            <v>4741.9204502161001</v>
          </cell>
          <cell r="O25">
            <v>4982.0292269002057</v>
          </cell>
          <cell r="P25">
            <v>5227.9881237140071</v>
          </cell>
          <cell r="Q25">
            <v>5489.2473347131681</v>
          </cell>
        </row>
        <row r="26">
          <cell r="K26">
            <v>484</v>
          </cell>
          <cell r="L26">
            <v>4453.4735270828323</v>
          </cell>
          <cell r="M26">
            <v>4672.8223967019621</v>
          </cell>
          <cell r="N26">
            <v>4907.8876659736634</v>
          </cell>
          <cell r="O26">
            <v>5156.400249841713</v>
          </cell>
          <cell r="P26">
            <v>5410.9677080439969</v>
          </cell>
          <cell r="Q26">
            <v>5681.3709914281289</v>
          </cell>
        </row>
        <row r="27">
          <cell r="K27">
            <v>485</v>
          </cell>
          <cell r="L27">
            <v>4609.3451005307315</v>
          </cell>
          <cell r="M27">
            <v>4836.3711805865305</v>
          </cell>
          <cell r="N27">
            <v>5079.6637342827416</v>
          </cell>
          <cell r="O27">
            <v>5336.8742585861728</v>
          </cell>
          <cell r="P27">
            <v>5600.3515778255369</v>
          </cell>
          <cell r="Q27">
            <v>5880.2189761281134</v>
          </cell>
        </row>
        <row r="28">
          <cell r="K28">
            <v>490</v>
          </cell>
          <cell r="L28">
            <v>3862.1772093100003</v>
          </cell>
          <cell r="M28">
            <v>4056.7515065000002</v>
          </cell>
          <cell r="N28">
            <v>4257.7374099400004</v>
          </cell>
          <cell r="O28">
            <v>4471.1977345000005</v>
          </cell>
          <cell r="P28">
            <v>4695.0910247500005</v>
          </cell>
          <cell r="Q28">
            <v>4930.5252062500003</v>
          </cell>
        </row>
        <row r="29">
          <cell r="K29">
            <v>491</v>
          </cell>
          <cell r="L29">
            <v>3997.3534116358505</v>
          </cell>
          <cell r="M29">
            <v>4198.7378092275003</v>
          </cell>
          <cell r="N29">
            <v>4406.7582192878999</v>
          </cell>
          <cell r="O29">
            <v>4627.6896552075004</v>
          </cell>
          <cell r="P29">
            <v>4859.4192106162509</v>
          </cell>
          <cell r="Q29">
            <v>5103.0935884687506</v>
          </cell>
        </row>
        <row r="30">
          <cell r="K30">
            <v>492</v>
          </cell>
          <cell r="L30">
            <v>4197.221082217643</v>
          </cell>
          <cell r="M30">
            <v>4408.6746996888751</v>
          </cell>
          <cell r="N30">
            <v>4627.0961302522946</v>
          </cell>
          <cell r="O30">
            <v>4859.0741379678757</v>
          </cell>
          <cell r="P30">
            <v>5102.3901711470635</v>
          </cell>
          <cell r="Q30">
            <v>5358.2482678921879</v>
          </cell>
        </row>
        <row r="31">
          <cell r="K31">
            <v>493</v>
          </cell>
          <cell r="L31">
            <v>4344.1238200952603</v>
          </cell>
          <cell r="M31">
            <v>4562.9783141779853</v>
          </cell>
          <cell r="N31">
            <v>4789.0444948111253</v>
          </cell>
          <cell r="O31">
            <v>5029.1417327967511</v>
          </cell>
          <cell r="P31">
            <v>5280.9738271372107</v>
          </cell>
          <cell r="Q31">
            <v>5545.7869572684149</v>
          </cell>
        </row>
        <row r="32">
          <cell r="K32">
            <v>494</v>
          </cell>
          <cell r="L32">
            <v>4496.1681537985942</v>
          </cell>
          <cell r="M32">
            <v>4722.6825551742149</v>
          </cell>
          <cell r="N32">
            <v>4956.6610521295152</v>
          </cell>
          <cell r="O32">
            <v>5205.1616934446374</v>
          </cell>
          <cell r="P32">
            <v>5465.8079110870131</v>
          </cell>
          <cell r="Q32">
            <v>5739.8895007728097</v>
          </cell>
        </row>
        <row r="33">
          <cell r="K33">
            <v>495</v>
          </cell>
          <cell r="L33">
            <v>4653.5340391815453</v>
          </cell>
          <cell r="M33">
            <v>4887.9764446053123</v>
          </cell>
          <cell r="N33">
            <v>5130.1441889540483</v>
          </cell>
          <cell r="O33">
            <v>5387.3423527151999</v>
          </cell>
          <cell r="P33">
            <v>5657.1111879750588</v>
          </cell>
          <cell r="Q33">
            <v>5940.7856332998581</v>
          </cell>
        </row>
        <row r="34">
          <cell r="K34">
            <v>500</v>
          </cell>
          <cell r="L34">
            <v>3900.9033110600003</v>
          </cell>
          <cell r="M34">
            <v>4095.4776082500002</v>
          </cell>
          <cell r="N34">
            <v>4300.5669396900012</v>
          </cell>
          <cell r="O34">
            <v>4516.1610468099998</v>
          </cell>
          <cell r="P34">
            <v>4741.0801940600004</v>
          </cell>
          <cell r="Q34">
            <v>4978.6584166900011</v>
          </cell>
        </row>
        <row r="35">
          <cell r="K35">
            <v>501</v>
          </cell>
          <cell r="L35">
            <v>4037.4349269471004</v>
          </cell>
          <cell r="M35">
            <v>4238.8193245387502</v>
          </cell>
          <cell r="N35">
            <v>4451.0867825791511</v>
          </cell>
          <cell r="O35">
            <v>4674.2266834483498</v>
          </cell>
          <cell r="P35">
            <v>4907.0180008521002</v>
          </cell>
          <cell r="Q35">
            <v>5152.9114612741514</v>
          </cell>
        </row>
        <row r="36">
          <cell r="K36">
            <v>502</v>
          </cell>
          <cell r="L36">
            <v>4239.3066732944553</v>
          </cell>
          <cell r="M36">
            <v>4450.7602907656874</v>
          </cell>
          <cell r="N36">
            <v>4673.6411217081086</v>
          </cell>
          <cell r="O36">
            <v>4907.9380176207669</v>
          </cell>
          <cell r="P36">
            <v>5152.3689008947049</v>
          </cell>
          <cell r="Q36">
            <v>5410.5570343378586</v>
          </cell>
        </row>
        <row r="37">
          <cell r="K37">
            <v>503</v>
          </cell>
          <cell r="L37">
            <v>4387.6824068597616</v>
          </cell>
          <cell r="M37">
            <v>4606.5369009424867</v>
          </cell>
          <cell r="N37">
            <v>4837.2185609678927</v>
          </cell>
          <cell r="O37">
            <v>5079.7158482374934</v>
          </cell>
          <cell r="P37">
            <v>5332.7018124260194</v>
          </cell>
          <cell r="Q37">
            <v>5599.9265305396839</v>
          </cell>
        </row>
        <row r="38">
          <cell r="K38">
            <v>504</v>
          </cell>
          <cell r="L38">
            <v>4541.251291099853</v>
          </cell>
          <cell r="M38">
            <v>4767.7656924754738</v>
          </cell>
          <cell r="N38">
            <v>5006.5212106017689</v>
          </cell>
          <cell r="O38">
            <v>5257.5059029258055</v>
          </cell>
          <cell r="P38">
            <v>5519.3463758609305</v>
          </cell>
          <cell r="Q38">
            <v>5795.9239591085725</v>
          </cell>
        </row>
        <row r="39">
          <cell r="K39">
            <v>505</v>
          </cell>
          <cell r="L39">
            <v>4700.1950862883477</v>
          </cell>
          <cell r="M39">
            <v>4934.6374917121157</v>
          </cell>
          <cell r="N39">
            <v>5181.749452972831</v>
          </cell>
          <cell r="O39">
            <v>5441.5186095282088</v>
          </cell>
          <cell r="P39">
            <v>5712.5234990160634</v>
          </cell>
          <cell r="Q39">
            <v>5998.781297677373</v>
          </cell>
        </row>
        <row r="40">
          <cell r="K40">
            <v>510</v>
          </cell>
          <cell r="L40">
            <v>3940.6552698100004</v>
          </cell>
          <cell r="M40">
            <v>4136.3374925600001</v>
          </cell>
          <cell r="N40">
            <v>4344.5043950000008</v>
          </cell>
          <cell r="O40">
            <v>4560.108760690001</v>
          </cell>
          <cell r="P40">
            <v>4789.2134045000003</v>
          </cell>
          <cell r="Q40">
            <v>5027.8072255600009</v>
          </cell>
        </row>
        <row r="41">
          <cell r="K41">
            <v>511</v>
          </cell>
          <cell r="L41">
            <v>4078.5782042533506</v>
          </cell>
          <cell r="M41">
            <v>4281.1093047996001</v>
          </cell>
          <cell r="N41">
            <v>4496.5620488250006</v>
          </cell>
          <cell r="O41">
            <v>4719.7125673141509</v>
          </cell>
          <cell r="P41">
            <v>4956.8358736575001</v>
          </cell>
          <cell r="Q41">
            <v>5203.7804784546006</v>
          </cell>
        </row>
        <row r="42">
          <cell r="K42">
            <v>512</v>
          </cell>
          <cell r="L42">
            <v>4282.5071144660178</v>
          </cell>
          <cell r="M42">
            <v>4495.1647700395797</v>
          </cell>
          <cell r="N42">
            <v>4721.3901512662505</v>
          </cell>
          <cell r="O42">
            <v>4955.6981956798581</v>
          </cell>
          <cell r="P42">
            <v>5204.6776673403747</v>
          </cell>
          <cell r="Q42">
            <v>5463.9695023773311</v>
          </cell>
        </row>
        <row r="43">
          <cell r="K43">
            <v>513</v>
          </cell>
          <cell r="L43">
            <v>4432.3948634723283</v>
          </cell>
          <cell r="M43">
            <v>4652.4955369909649</v>
          </cell>
          <cell r="N43">
            <v>4886.6388065605697</v>
          </cell>
          <cell r="O43">
            <v>5129.147632528653</v>
          </cell>
          <cell r="P43">
            <v>5386.8413856972875</v>
          </cell>
          <cell r="Q43">
            <v>5655.2084349605375</v>
          </cell>
        </row>
        <row r="44">
          <cell r="K44">
            <v>514</v>
          </cell>
          <cell r="L44">
            <v>4587.5286836938594</v>
          </cell>
          <cell r="M44">
            <v>4815.3328807856487</v>
          </cell>
          <cell r="N44">
            <v>5057.6711647901893</v>
          </cell>
          <cell r="O44">
            <v>5308.667799667156</v>
          </cell>
          <cell r="P44">
            <v>5575.3808341966924</v>
          </cell>
          <cell r="Q44">
            <v>5853.1407301841564</v>
          </cell>
        </row>
        <row r="45">
          <cell r="K45">
            <v>515</v>
          </cell>
          <cell r="L45">
            <v>4748.0921876231441</v>
          </cell>
          <cell r="M45">
            <v>4983.8695316131461</v>
          </cell>
          <cell r="N45">
            <v>5234.689655557846</v>
          </cell>
          <cell r="O45">
            <v>5494.471172655507</v>
          </cell>
          <cell r="P45">
            <v>5770.5191633935765</v>
          </cell>
          <cell r="Q45">
            <v>6058.0006557406023</v>
          </cell>
        </row>
        <row r="46">
          <cell r="K46">
            <v>520</v>
          </cell>
          <cell r="L46">
            <v>3978.2734460000001</v>
          </cell>
          <cell r="M46">
            <v>4178.1411653100004</v>
          </cell>
          <cell r="N46">
            <v>4387.4159933100009</v>
          </cell>
          <cell r="O46">
            <v>4607.2058555599997</v>
          </cell>
          <cell r="P46">
            <v>4837.4286835000003</v>
          </cell>
          <cell r="Q46">
            <v>5079.1000755600007</v>
          </cell>
        </row>
        <row r="47">
          <cell r="K47">
            <v>521</v>
          </cell>
          <cell r="L47">
            <v>4117.5130166099998</v>
          </cell>
          <cell r="M47">
            <v>4324.3761060958504</v>
          </cell>
          <cell r="N47">
            <v>4540.9755530758512</v>
          </cell>
          <cell r="O47">
            <v>4768.4580605045994</v>
          </cell>
          <cell r="P47">
            <v>5006.7386874225003</v>
          </cell>
          <cell r="Q47">
            <v>5256.8685782046005</v>
          </cell>
        </row>
        <row r="48">
          <cell r="K48">
            <v>522</v>
          </cell>
          <cell r="L48">
            <v>4323.3886674404994</v>
          </cell>
          <cell r="M48">
            <v>4540.5949114006426</v>
          </cell>
          <cell r="N48">
            <v>4768.0243307296441</v>
          </cell>
          <cell r="O48">
            <v>5006.8809635298294</v>
          </cell>
          <cell r="P48">
            <v>5257.075621793625</v>
          </cell>
          <cell r="Q48">
            <v>5519.7120071148302</v>
          </cell>
        </row>
        <row r="49">
          <cell r="K49">
            <v>523</v>
          </cell>
          <cell r="L49">
            <v>4474.7072708009173</v>
          </cell>
          <cell r="M49">
            <v>4699.515733299665</v>
          </cell>
          <cell r="N49">
            <v>4934.9051823051814</v>
          </cell>
          <cell r="O49">
            <v>5182.1217972533732</v>
          </cell>
          <cell r="P49">
            <v>5441.0732685564017</v>
          </cell>
          <cell r="Q49">
            <v>5712.9019273638496</v>
          </cell>
        </row>
        <row r="50">
          <cell r="K50">
            <v>524</v>
          </cell>
          <cell r="L50">
            <v>4631.3220252789497</v>
          </cell>
          <cell r="M50">
            <v>4863.9987839651531</v>
          </cell>
          <cell r="N50">
            <v>5107.6268636858631</v>
          </cell>
          <cell r="O50">
            <v>5363.4960601572411</v>
          </cell>
          <cell r="P50">
            <v>5631.5108329558761</v>
          </cell>
          <cell r="Q50">
            <v>5912.8534948215847</v>
          </cell>
        </row>
        <row r="51">
          <cell r="K51">
            <v>525</v>
          </cell>
          <cell r="L51">
            <v>4793.4182961637125</v>
          </cell>
          <cell r="M51">
            <v>5034.2387414039331</v>
          </cell>
          <cell r="N51">
            <v>5286.3938039148679</v>
          </cell>
          <cell r="O51">
            <v>5551.2184222627448</v>
          </cell>
          <cell r="P51">
            <v>5828.6137121093316</v>
          </cell>
          <cell r="Q51">
            <v>6119.80336714034</v>
          </cell>
        </row>
        <row r="52">
          <cell r="K52">
            <v>530</v>
          </cell>
          <cell r="L52">
            <v>4019.13333031</v>
          </cell>
          <cell r="M52">
            <v>4220.0371651900005</v>
          </cell>
          <cell r="N52">
            <v>4432.4716327500009</v>
          </cell>
          <cell r="O52">
            <v>4653.2052834400001</v>
          </cell>
          <cell r="P52">
            <v>4885.5618939400001</v>
          </cell>
          <cell r="Q52">
            <v>5130.3929255600005</v>
          </cell>
        </row>
        <row r="53">
          <cell r="K53">
            <v>531</v>
          </cell>
          <cell r="L53">
            <v>4159.8029968708497</v>
          </cell>
          <cell r="M53">
            <v>4367.7384659716508</v>
          </cell>
          <cell r="N53">
            <v>4587.6081398962506</v>
          </cell>
          <cell r="O53">
            <v>4816.0674683604002</v>
          </cell>
          <cell r="P53">
            <v>5056.5565602279003</v>
          </cell>
          <cell r="Q53">
            <v>5309.9566779546003</v>
          </cell>
        </row>
        <row r="54">
          <cell r="K54">
            <v>532</v>
          </cell>
          <cell r="L54">
            <v>4367.7931467143926</v>
          </cell>
          <cell r="M54">
            <v>4586.1253892702334</v>
          </cell>
          <cell r="N54">
            <v>4816.9885468910634</v>
          </cell>
          <cell r="O54">
            <v>5056.8708417784201</v>
          </cell>
          <cell r="P54">
            <v>5309.3843882392957</v>
          </cell>
          <cell r="Q54">
            <v>5575.4545118523301</v>
          </cell>
        </row>
        <row r="55">
          <cell r="K55">
            <v>533</v>
          </cell>
          <cell r="L55">
            <v>4520.6659068493964</v>
          </cell>
          <cell r="M55">
            <v>4746.6397778946912</v>
          </cell>
          <cell r="N55">
            <v>4985.5831460322506</v>
          </cell>
          <cell r="O55">
            <v>5233.8613212406644</v>
          </cell>
          <cell r="P55">
            <v>5495.2128418276707</v>
          </cell>
          <cell r="Q55">
            <v>5770.5954197671617</v>
          </cell>
        </row>
        <row r="56">
          <cell r="K56">
            <v>534</v>
          </cell>
          <cell r="L56">
            <v>4678.8892135891256</v>
          </cell>
          <cell r="M56">
            <v>4912.7721701210057</v>
          </cell>
          <cell r="N56">
            <v>5160.0785561433795</v>
          </cell>
          <cell r="O56">
            <v>5417.0464674840878</v>
          </cell>
          <cell r="P56">
            <v>5687.5452912916389</v>
          </cell>
          <cell r="Q56">
            <v>5972.5662594590121</v>
          </cell>
        </row>
        <row r="57">
          <cell r="K57">
            <v>535</v>
          </cell>
          <cell r="L57">
            <v>4842.6503360647448</v>
          </cell>
          <cell r="M57">
            <v>5084.7191960752407</v>
          </cell>
          <cell r="N57">
            <v>5340.6813056083975</v>
          </cell>
          <cell r="O57">
            <v>5606.6430938460308</v>
          </cell>
          <cell r="P57">
            <v>5886.6093764868465</v>
          </cell>
          <cell r="Q57">
            <v>6181.6060785400778</v>
          </cell>
        </row>
        <row r="58">
          <cell r="K58">
            <v>540</v>
          </cell>
          <cell r="L58">
            <v>4059.9111460600002</v>
          </cell>
          <cell r="M58">
            <v>4261.9229065</v>
          </cell>
          <cell r="N58">
            <v>4475.3011624999999</v>
          </cell>
          <cell r="O58">
            <v>4698.2506643100005</v>
          </cell>
          <cell r="P58">
            <v>4934.7107028099999</v>
          </cell>
          <cell r="Q58">
            <v>5182.71163256</v>
          </cell>
        </row>
        <row r="59">
          <cell r="K59">
            <v>541</v>
          </cell>
          <cell r="L59">
            <v>4202.0080361721002</v>
          </cell>
          <cell r="M59">
            <v>4411.0902082274997</v>
          </cell>
          <cell r="N59">
            <v>4631.9367031874999</v>
          </cell>
          <cell r="O59">
            <v>4862.6894375608508</v>
          </cell>
          <cell r="P59">
            <v>5107.4255774083504</v>
          </cell>
          <cell r="Q59">
            <v>5364.1065396996</v>
          </cell>
        </row>
        <row r="60">
          <cell r="K60">
            <v>542</v>
          </cell>
          <cell r="L60">
            <v>4412.1084379807053</v>
          </cell>
          <cell r="M60">
            <v>4631.644718638875</v>
          </cell>
          <cell r="N60">
            <v>4863.5335383468746</v>
          </cell>
          <cell r="O60">
            <v>5105.8239094388937</v>
          </cell>
          <cell r="P60">
            <v>5362.7968562787682</v>
          </cell>
          <cell r="Q60">
            <v>5632.3118666845803</v>
          </cell>
        </row>
        <row r="61">
          <cell r="K61">
            <v>543</v>
          </cell>
          <cell r="L61">
            <v>4566.5322333100303</v>
          </cell>
          <cell r="M61">
            <v>4793.7522837912356</v>
          </cell>
          <cell r="N61">
            <v>5033.7572121890153</v>
          </cell>
          <cell r="O61">
            <v>5284.5277462692547</v>
          </cell>
          <cell r="P61">
            <v>5550.4947462485252</v>
          </cell>
          <cell r="Q61">
            <v>5829.442782018541</v>
          </cell>
        </row>
        <row r="62">
          <cell r="K62">
            <v>544</v>
          </cell>
          <cell r="L62">
            <v>4726.3608614758814</v>
          </cell>
          <cell r="M62">
            <v>4961.5336137239292</v>
          </cell>
          <cell r="N62">
            <v>5209.9387146156305</v>
          </cell>
          <cell r="O62">
            <v>5469.4862173886786</v>
          </cell>
          <cell r="P62">
            <v>5744.7620623672237</v>
          </cell>
          <cell r="Q62">
            <v>6033.4732793891899</v>
          </cell>
        </row>
        <row r="63">
          <cell r="K63">
            <v>545</v>
          </cell>
          <cell r="L63">
            <v>4891.7834916275369</v>
          </cell>
          <cell r="M63">
            <v>5135.1872902042669</v>
          </cell>
          <cell r="N63">
            <v>5392.2865696271774</v>
          </cell>
          <cell r="O63">
            <v>5660.9182349972825</v>
          </cell>
          <cell r="P63">
            <v>5945.8287345500767</v>
          </cell>
          <cell r="Q63">
            <v>6244.6448441678112</v>
          </cell>
        </row>
        <row r="64">
          <cell r="K64">
            <v>550</v>
          </cell>
          <cell r="L64">
            <v>4099.6631048099998</v>
          </cell>
          <cell r="M64">
            <v>4305.8603618100005</v>
          </cell>
          <cell r="N64">
            <v>4519.3309449400003</v>
          </cell>
          <cell r="O64">
            <v>4746.3838747500004</v>
          </cell>
          <cell r="P64">
            <v>4983.8697702499994</v>
          </cell>
          <cell r="Q64">
            <v>5232.8965570000009</v>
          </cell>
        </row>
        <row r="65">
          <cell r="K65">
            <v>551</v>
          </cell>
          <cell r="L65">
            <v>4243.1513134783499</v>
          </cell>
          <cell r="M65">
            <v>4456.5654744733502</v>
          </cell>
          <cell r="N65">
            <v>4677.5075280129004</v>
          </cell>
          <cell r="O65">
            <v>4912.5073103662507</v>
          </cell>
          <cell r="P65">
            <v>5158.3052122087493</v>
          </cell>
          <cell r="Q65">
            <v>5416.0479364950006</v>
          </cell>
        </row>
        <row r="66">
          <cell r="K66">
            <v>552</v>
          </cell>
          <cell r="L66">
            <v>4455.3088791522678</v>
          </cell>
          <cell r="M66">
            <v>4679.3937481970179</v>
          </cell>
          <cell r="N66">
            <v>4911.3829044135455</v>
          </cell>
          <cell r="O66">
            <v>5158.1326758845635</v>
          </cell>
          <cell r="P66">
            <v>5416.2204728191864</v>
          </cell>
          <cell r="Q66">
            <v>5686.8503333197505</v>
          </cell>
        </row>
        <row r="67">
          <cell r="K67">
            <v>553</v>
          </cell>
          <cell r="L67">
            <v>4611.244689922597</v>
          </cell>
          <cell r="M67">
            <v>4843.1725293839136</v>
          </cell>
          <cell r="N67">
            <v>5083.2813060680191</v>
          </cell>
          <cell r="O67">
            <v>5338.6673195405228</v>
          </cell>
          <cell r="P67">
            <v>5605.7881893678577</v>
          </cell>
          <cell r="Q67">
            <v>5885.8900949859417</v>
          </cell>
        </row>
        <row r="68">
          <cell r="K68">
            <v>554</v>
          </cell>
          <cell r="L68">
            <v>4772.6382540698878</v>
          </cell>
          <cell r="M68">
            <v>5012.6835679123506</v>
          </cell>
          <cell r="N68">
            <v>5261.1961517804002</v>
          </cell>
          <cell r="O68">
            <v>5525.5206757244414</v>
          </cell>
          <cell r="P68">
            <v>5801.9907759957332</v>
          </cell>
          <cell r="Q68">
            <v>6091.8962483104497</v>
          </cell>
        </row>
        <row r="69">
          <cell r="K69">
            <v>555</v>
          </cell>
          <cell r="L69">
            <v>4939.6805929623342</v>
          </cell>
          <cell r="M69">
            <v>5188.1274927892828</v>
          </cell>
          <cell r="N69">
            <v>5445.3380170927139</v>
          </cell>
          <cell r="O69">
            <v>5718.9138993747965</v>
          </cell>
          <cell r="P69">
            <v>6005.0604531555837</v>
          </cell>
          <cell r="Q69">
            <v>6305.1126170013158</v>
          </cell>
        </row>
        <row r="70">
          <cell r="K70">
            <v>560</v>
          </cell>
          <cell r="L70">
            <v>4140.5332476900003</v>
          </cell>
          <cell r="M70">
            <v>4348.6898915599995</v>
          </cell>
          <cell r="N70">
            <v>4567.4538968099996</v>
          </cell>
          <cell r="O70">
            <v>4793.3989010599998</v>
          </cell>
          <cell r="P70">
            <v>5033.0288376900007</v>
          </cell>
          <cell r="Q70">
            <v>5285.2152640000004</v>
          </cell>
        </row>
        <row r="71">
          <cell r="K71">
            <v>561</v>
          </cell>
          <cell r="L71">
            <v>4285.4519113591505</v>
          </cell>
          <cell r="M71">
            <v>4500.8940377645995</v>
          </cell>
          <cell r="N71">
            <v>4727.3147831983497</v>
          </cell>
          <cell r="O71">
            <v>4961.1678625970999</v>
          </cell>
          <cell r="P71">
            <v>5209.1848470091509</v>
          </cell>
          <cell r="Q71">
            <v>5470.1977982400003</v>
          </cell>
        </row>
        <row r="72">
          <cell r="K72">
            <v>562</v>
          </cell>
          <cell r="L72">
            <v>4499.7245069271085</v>
          </cell>
          <cell r="M72">
            <v>4725.9387396528291</v>
          </cell>
          <cell r="N72">
            <v>4963.6805223582669</v>
          </cell>
          <cell r="O72">
            <v>5209.2262557269551</v>
          </cell>
          <cell r="P72">
            <v>5469.6440893596082</v>
          </cell>
          <cell r="Q72">
            <v>5743.7076881520006</v>
          </cell>
        </row>
        <row r="73">
          <cell r="K73">
            <v>563</v>
          </cell>
          <cell r="L73">
            <v>4657.2148646695568</v>
          </cell>
          <cell r="M73">
            <v>4891.3465955406782</v>
          </cell>
          <cell r="N73">
            <v>5137.4093406408065</v>
          </cell>
          <cell r="O73">
            <v>5391.5491746773987</v>
          </cell>
          <cell r="P73">
            <v>5661.0816324871948</v>
          </cell>
          <cell r="Q73">
            <v>5944.737457237321</v>
          </cell>
        </row>
        <row r="74">
          <cell r="K74">
            <v>564</v>
          </cell>
          <cell r="L74">
            <v>4820.2173849329911</v>
          </cell>
          <cell r="M74">
            <v>5062.5437263846015</v>
          </cell>
          <cell r="N74">
            <v>5317.2186675632347</v>
          </cell>
          <cell r="O74">
            <v>5580.2533957911073</v>
          </cell>
          <cell r="P74">
            <v>5859.2194896242463</v>
          </cell>
          <cell r="Q74">
            <v>6152.8032682406274</v>
          </cell>
        </row>
        <row r="75">
          <cell r="K75">
            <v>565</v>
          </cell>
          <cell r="L75">
            <v>4988.9249934056461</v>
          </cell>
          <cell r="M75">
            <v>5239.7327568080627</v>
          </cell>
          <cell r="N75">
            <v>5503.3213209279484</v>
          </cell>
          <cell r="O75">
            <v>5775.562264643796</v>
          </cell>
          <cell r="P75">
            <v>6064.2921717610952</v>
          </cell>
          <cell r="Q75">
            <v>6368.1513826290493</v>
          </cell>
        </row>
        <row r="76">
          <cell r="K76">
            <v>570</v>
          </cell>
          <cell r="L76">
            <v>4182.3369204400005</v>
          </cell>
          <cell r="M76">
            <v>4390.5858914400005</v>
          </cell>
          <cell r="N76">
            <v>4610.2834265600004</v>
          </cell>
          <cell r="O76">
            <v>4841.5321115000006</v>
          </cell>
          <cell r="P76">
            <v>5084.3216876900005</v>
          </cell>
          <cell r="Q76">
            <v>5338.5598280000004</v>
          </cell>
        </row>
        <row r="77">
          <cell r="K77">
            <v>571</v>
          </cell>
          <cell r="L77">
            <v>4328.7187126554009</v>
          </cell>
          <cell r="M77">
            <v>4544.2563976404008</v>
          </cell>
          <cell r="N77">
            <v>4771.6433464896008</v>
          </cell>
          <cell r="O77">
            <v>5010.9857354025007</v>
          </cell>
          <cell r="P77">
            <v>5262.2729467591507</v>
          </cell>
          <cell r="Q77">
            <v>5525.4094219800008</v>
          </cell>
        </row>
        <row r="78">
          <cell r="K78">
            <v>572</v>
          </cell>
          <cell r="L78">
            <v>4545.1546482881713</v>
          </cell>
          <cell r="M78">
            <v>4771.4692175224209</v>
          </cell>
          <cell r="N78">
            <v>5010.2255138140808</v>
          </cell>
          <cell r="O78">
            <v>5261.5350221726258</v>
          </cell>
          <cell r="P78">
            <v>5525.3865940971082</v>
          </cell>
          <cell r="Q78">
            <v>5801.679893079001</v>
          </cell>
        </row>
        <row r="79">
          <cell r="K79">
            <v>573</v>
          </cell>
          <cell r="L79">
            <v>4704.235060978257</v>
          </cell>
          <cell r="M79">
            <v>4938.4706401357053</v>
          </cell>
          <cell r="N79">
            <v>5185.5834067975738</v>
          </cell>
          <cell r="O79">
            <v>5445.6887479486677</v>
          </cell>
          <cell r="P79">
            <v>5718.775124890507</v>
          </cell>
          <cell r="Q79">
            <v>6004.7386893367657</v>
          </cell>
        </row>
        <row r="80">
          <cell r="K80">
            <v>574</v>
          </cell>
          <cell r="L80">
            <v>4868.8832881124963</v>
          </cell>
          <cell r="M80">
            <v>5111.3171125404551</v>
          </cell>
          <cell r="N80">
            <v>5367.0788260354893</v>
          </cell>
          <cell r="O80">
            <v>5636.287854126871</v>
          </cell>
          <cell r="P80">
            <v>5918.9322542616746</v>
          </cell>
          <cell r="Q80">
            <v>6214.9045434635527</v>
          </cell>
        </row>
        <row r="81">
          <cell r="K81">
            <v>575</v>
          </cell>
          <cell r="L81">
            <v>5039.294203196434</v>
          </cell>
          <cell r="M81">
            <v>5290.2132114793712</v>
          </cell>
          <cell r="N81">
            <v>5554.9265849467311</v>
          </cell>
          <cell r="O81">
            <v>5833.5579290213118</v>
          </cell>
          <cell r="P81">
            <v>6126.094883160833</v>
          </cell>
          <cell r="Q81">
            <v>6432.4262024847767</v>
          </cell>
        </row>
        <row r="82">
          <cell r="K82">
            <v>580</v>
          </cell>
          <cell r="L82">
            <v>4225.2485187500006</v>
          </cell>
          <cell r="M82">
            <v>4435.5492037499998</v>
          </cell>
          <cell r="N82">
            <v>4656.3649230000001</v>
          </cell>
          <cell r="O82">
            <v>4889.7473905000006</v>
          </cell>
          <cell r="P82">
            <v>5134.5886806899998</v>
          </cell>
          <cell r="Q82">
            <v>5391.9864605600005</v>
          </cell>
        </row>
        <row r="83">
          <cell r="K83">
            <v>581</v>
          </cell>
          <cell r="L83">
            <v>4373.1322169062505</v>
          </cell>
          <cell r="M83">
            <v>4590.7934258812502</v>
          </cell>
          <cell r="N83">
            <v>4819.3376953050001</v>
          </cell>
          <cell r="O83">
            <v>5060.888549167501</v>
          </cell>
          <cell r="P83">
            <v>5314.2992845141498</v>
          </cell>
          <cell r="Q83">
            <v>5580.7059866796008</v>
          </cell>
        </row>
        <row r="84">
          <cell r="K84">
            <v>582</v>
          </cell>
          <cell r="L84">
            <v>4591.7888277515631</v>
          </cell>
          <cell r="M84">
            <v>4820.333097175313</v>
          </cell>
          <cell r="N84">
            <v>5060.3045800702503</v>
          </cell>
          <cell r="O84">
            <v>5313.9329766258761</v>
          </cell>
          <cell r="P84">
            <v>5580.0142487398571</v>
          </cell>
          <cell r="Q84">
            <v>5859.741286013581</v>
          </cell>
        </row>
        <row r="85">
          <cell r="K85">
            <v>583</v>
          </cell>
          <cell r="L85">
            <v>4752.5014367228678</v>
          </cell>
          <cell r="M85">
            <v>4989.0447555764486</v>
          </cell>
          <cell r="N85">
            <v>5237.4152403727094</v>
          </cell>
          <cell r="O85">
            <v>5499.9206308077819</v>
          </cell>
          <cell r="P85">
            <v>5775.3147474457519</v>
          </cell>
          <cell r="Q85">
            <v>6064.8322310240565</v>
          </cell>
        </row>
        <row r="86">
          <cell r="K86">
            <v>584</v>
          </cell>
          <cell r="L86">
            <v>4918.8389870081683</v>
          </cell>
          <cell r="M86">
            <v>5163.6613220216241</v>
          </cell>
          <cell r="N86">
            <v>5420.7247737857542</v>
          </cell>
          <cell r="O86">
            <v>5692.4178528860539</v>
          </cell>
          <cell r="P86">
            <v>5977.4507636063536</v>
          </cell>
          <cell r="Q86">
            <v>6277.1013591098981</v>
          </cell>
        </row>
        <row r="87">
          <cell r="K87">
            <v>585</v>
          </cell>
          <cell r="L87">
            <v>5090.9983515534541</v>
          </cell>
          <cell r="M87">
            <v>5344.389468292381</v>
          </cell>
          <cell r="N87">
            <v>5610.4501408682554</v>
          </cell>
          <cell r="O87">
            <v>5891.652477737066</v>
          </cell>
          <cell r="P87">
            <v>6186.6615403325759</v>
          </cell>
          <cell r="Q87">
            <v>6496.7999066787443</v>
          </cell>
        </row>
        <row r="88">
          <cell r="K88">
            <v>590</v>
          </cell>
          <cell r="L88">
            <v>4267.1342600600001</v>
          </cell>
          <cell r="M88">
            <v>4479.4866590600004</v>
          </cell>
          <cell r="N88">
            <v>4705.5239904399996</v>
          </cell>
          <cell r="O88">
            <v>4939.9323149399997</v>
          </cell>
          <cell r="P88">
            <v>5186.9073876900002</v>
          </cell>
          <cell r="Q88">
            <v>5446.3568815600001</v>
          </cell>
        </row>
        <row r="89">
          <cell r="K89">
            <v>591</v>
          </cell>
          <cell r="L89">
            <v>4416.4839591621003</v>
          </cell>
          <cell r="M89">
            <v>4636.2686921271006</v>
          </cell>
          <cell r="N89">
            <v>4870.2173301053999</v>
          </cell>
          <cell r="O89">
            <v>5112.8299459628997</v>
          </cell>
          <cell r="P89">
            <v>5368.4491462591504</v>
          </cell>
          <cell r="Q89">
            <v>5636.9793724146002</v>
          </cell>
        </row>
        <row r="90">
          <cell r="K90">
            <v>592</v>
          </cell>
          <cell r="L90">
            <v>4637.3081571202056</v>
          </cell>
          <cell r="M90">
            <v>4868.0821267334559</v>
          </cell>
          <cell r="N90">
            <v>5113.7281966106702</v>
          </cell>
          <cell r="O90">
            <v>5368.4714432610444</v>
          </cell>
          <cell r="P90">
            <v>5636.8716035721081</v>
          </cell>
          <cell r="Q90">
            <v>5918.8283410353306</v>
          </cell>
        </row>
        <row r="91">
          <cell r="K91">
            <v>593</v>
          </cell>
          <cell r="L91">
            <v>4799.6139426194131</v>
          </cell>
          <cell r="M91">
            <v>5038.4650011691265</v>
          </cell>
          <cell r="N91">
            <v>5292.7086834920437</v>
          </cell>
          <cell r="O91">
            <v>5556.3679437751807</v>
          </cell>
          <cell r="P91">
            <v>5834.1621096971321</v>
          </cell>
          <cell r="Q91">
            <v>6125.9873329715674</v>
          </cell>
        </row>
        <row r="92">
          <cell r="K92">
            <v>594</v>
          </cell>
          <cell r="L92">
            <v>4967.6004306110926</v>
          </cell>
          <cell r="M92">
            <v>5214.8112762100463</v>
          </cell>
          <cell r="N92">
            <v>5477.9534874142655</v>
          </cell>
          <cell r="O92">
            <v>5750.8408218073118</v>
          </cell>
          <cell r="P92">
            <v>6038.3577835365313</v>
          </cell>
          <cell r="Q92">
            <v>6340.3968896255719</v>
          </cell>
        </row>
        <row r="93">
          <cell r="K93">
            <v>595</v>
          </cell>
          <cell r="L93">
            <v>5141.4664456824812</v>
          </cell>
          <cell r="M93">
            <v>5397.3296708773978</v>
          </cell>
          <cell r="N93">
            <v>5669.6818594737651</v>
          </cell>
          <cell r="O93">
            <v>5952.1202505705678</v>
          </cell>
          <cell r="P93">
            <v>6249.7003059603103</v>
          </cell>
          <cell r="Q93">
            <v>6562.3107807624674</v>
          </cell>
        </row>
        <row r="94">
          <cell r="K94">
            <v>600</v>
          </cell>
          <cell r="L94">
            <v>4310.0561169399998</v>
          </cell>
          <cell r="M94">
            <v>4524.5422985000005</v>
          </cell>
          <cell r="N94">
            <v>4750.56937131</v>
          </cell>
          <cell r="O94">
            <v>4988.0552668099999</v>
          </cell>
          <cell r="P94">
            <v>5237.0820535599996</v>
          </cell>
          <cell r="Q94">
            <v>5499.7014455600001</v>
          </cell>
        </row>
        <row r="95">
          <cell r="K95">
            <v>601</v>
          </cell>
          <cell r="L95">
            <v>4460.9080810328996</v>
          </cell>
          <cell r="M95">
            <v>4682.9012789475009</v>
          </cell>
          <cell r="N95">
            <v>4916.8392993058496</v>
          </cell>
          <cell r="O95">
            <v>5162.63720114835</v>
          </cell>
          <cell r="P95">
            <v>5420.3799254345995</v>
          </cell>
          <cell r="Q95">
            <v>5692.1909961545998</v>
          </cell>
        </row>
        <row r="96">
          <cell r="K96">
            <v>602</v>
          </cell>
          <cell r="L96">
            <v>4683.9534850845448</v>
          </cell>
          <cell r="M96">
            <v>4917.046342894876</v>
          </cell>
          <cell r="N96">
            <v>5162.681264271142</v>
          </cell>
          <cell r="O96">
            <v>5420.7690612057677</v>
          </cell>
          <cell r="P96">
            <v>5691.3989217063299</v>
          </cell>
          <cell r="Q96">
            <v>5976.80054596233</v>
          </cell>
        </row>
        <row r="97">
          <cell r="K97">
            <v>603</v>
          </cell>
          <cell r="L97">
            <v>4847.8918570625037</v>
          </cell>
          <cell r="M97">
            <v>5089.1429648961966</v>
          </cell>
          <cell r="N97">
            <v>5343.3751085206322</v>
          </cell>
          <cell r="O97">
            <v>5610.4959783479699</v>
          </cell>
          <cell r="P97">
            <v>5890.5978839660511</v>
          </cell>
          <cell r="Q97">
            <v>6185.9885650710112</v>
          </cell>
        </row>
        <row r="98">
          <cell r="K98">
            <v>604</v>
          </cell>
          <cell r="L98">
            <v>5017.5680720596911</v>
          </cell>
          <cell r="M98">
            <v>5267.2629686675637</v>
          </cell>
          <cell r="N98">
            <v>5530.3932373188545</v>
          </cell>
          <cell r="O98">
            <v>5806.8633375901491</v>
          </cell>
          <cell r="P98">
            <v>6096.7688099048628</v>
          </cell>
          <cell r="Q98">
            <v>6402.4981648484963</v>
          </cell>
        </row>
        <row r="99">
          <cell r="K99">
            <v>605</v>
          </cell>
          <cell r="L99">
            <v>5193.18295458178</v>
          </cell>
          <cell r="M99">
            <v>5451.6171725709282</v>
          </cell>
          <cell r="N99">
            <v>5723.9570006250142</v>
          </cell>
          <cell r="O99">
            <v>6010.1035544058041</v>
          </cell>
          <cell r="P99">
            <v>6310.1557182515335</v>
          </cell>
          <cell r="Q99">
            <v>6626.5856006181939</v>
          </cell>
        </row>
        <row r="100">
          <cell r="K100">
            <v>610</v>
          </cell>
          <cell r="L100">
            <v>4352.8856466900006</v>
          </cell>
          <cell r="M100">
            <v>4570.5314678099994</v>
          </cell>
          <cell r="N100">
            <v>4798.7025817499998</v>
          </cell>
          <cell r="O100">
            <v>5037.2143342500003</v>
          </cell>
          <cell r="P100">
            <v>5289.4007605600009</v>
          </cell>
          <cell r="Q100">
            <v>5556.2159076899998</v>
          </cell>
        </row>
        <row r="101">
          <cell r="K101">
            <v>611</v>
          </cell>
          <cell r="L101">
            <v>4505.2366443241508</v>
          </cell>
          <cell r="M101">
            <v>4730.5000691833493</v>
          </cell>
          <cell r="N101">
            <v>4966.6571721112496</v>
          </cell>
          <cell r="O101">
            <v>5213.5168359487507</v>
          </cell>
          <cell r="P101">
            <v>5474.529787179601</v>
          </cell>
          <cell r="Q101">
            <v>5750.6834644591499</v>
          </cell>
        </row>
        <row r="102">
          <cell r="K102">
            <v>612</v>
          </cell>
          <cell r="L102">
            <v>4730.4984765403588</v>
          </cell>
          <cell r="M102">
            <v>4967.0250726425165</v>
          </cell>
          <cell r="N102">
            <v>5214.9900307168118</v>
          </cell>
          <cell r="O102">
            <v>5474.1926777461886</v>
          </cell>
          <cell r="P102">
            <v>5748.256276538581</v>
          </cell>
          <cell r="Q102">
            <v>6038.2176376821071</v>
          </cell>
        </row>
        <row r="103">
          <cell r="K103">
            <v>613</v>
          </cell>
          <cell r="L103">
            <v>4896.0659232192711</v>
          </cell>
          <cell r="M103">
            <v>5140.8709501850044</v>
          </cell>
          <cell r="N103">
            <v>5397.5146817919003</v>
          </cell>
          <cell r="O103">
            <v>5665.7894214673051</v>
          </cell>
          <cell r="P103">
            <v>5949.4452462174313</v>
          </cell>
          <cell r="Q103">
            <v>6249.5552550009807</v>
          </cell>
        </row>
        <row r="104">
          <cell r="K104">
            <v>614</v>
          </cell>
          <cell r="L104">
            <v>5067.4282305319457</v>
          </cell>
          <cell r="M104">
            <v>5320.8014334414793</v>
          </cell>
          <cell r="N104">
            <v>5586.4276956546164</v>
          </cell>
          <cell r="O104">
            <v>5864.0920512186613</v>
          </cell>
          <cell r="P104">
            <v>6157.6758298350414</v>
          </cell>
          <cell r="Q104">
            <v>6468.2896889260146</v>
          </cell>
        </row>
        <row r="105">
          <cell r="K105">
            <v>615</v>
          </cell>
          <cell r="L105">
            <v>5244.7882186005636</v>
          </cell>
          <cell r="M105">
            <v>5507.029483611931</v>
          </cell>
          <cell r="N105">
            <v>5781.9526650025282</v>
          </cell>
          <cell r="O105">
            <v>6069.3352730113147</v>
          </cell>
          <cell r="P105">
            <v>6373.1944838792679</v>
          </cell>
          <cell r="Q105">
            <v>6694.6798280384255</v>
          </cell>
        </row>
        <row r="106">
          <cell r="K106">
            <v>620</v>
          </cell>
          <cell r="L106">
            <v>4395.7972450000007</v>
          </cell>
          <cell r="M106">
            <v>4615.5871072500004</v>
          </cell>
          <cell r="N106">
            <v>4846.8357921900006</v>
          </cell>
          <cell r="O106">
            <v>5089.5330412500007</v>
          </cell>
          <cell r="P106">
            <v>5343.8635086900003</v>
          </cell>
          <cell r="Q106">
            <v>5610.6683972500005</v>
          </cell>
        </row>
        <row r="107">
          <cell r="K107">
            <v>621</v>
          </cell>
          <cell r="L107">
            <v>4549.6501485750005</v>
          </cell>
          <cell r="M107">
            <v>4777.1326560037505</v>
          </cell>
          <cell r="N107">
            <v>5016.4750449166504</v>
          </cell>
          <cell r="O107">
            <v>5267.6666976937504</v>
          </cell>
          <cell r="P107">
            <v>5530.8987314941505</v>
          </cell>
          <cell r="Q107">
            <v>5807.0417911537506</v>
          </cell>
        </row>
        <row r="108">
          <cell r="K108">
            <v>622</v>
          </cell>
          <cell r="L108">
            <v>4777.1326560037505</v>
          </cell>
          <cell r="M108">
            <v>5015.9892888039376</v>
          </cell>
          <cell r="N108">
            <v>5267.2987971624825</v>
          </cell>
          <cell r="O108">
            <v>5531.0500325784378</v>
          </cell>
          <cell r="P108">
            <v>5807.4436680688577</v>
          </cell>
          <cell r="Q108">
            <v>6097.3938807114382</v>
          </cell>
        </row>
        <row r="109">
          <cell r="K109">
            <v>623</v>
          </cell>
          <cell r="L109">
            <v>4944.3322989638818</v>
          </cell>
          <cell r="M109">
            <v>5191.5489139120755</v>
          </cell>
          <cell r="N109">
            <v>5451.6542550631693</v>
          </cell>
          <cell r="O109">
            <v>5724.6367837186835</v>
          </cell>
          <cell r="P109">
            <v>6010.7041964512682</v>
          </cell>
          <cell r="Q109">
            <v>6310.8026665363386</v>
          </cell>
        </row>
        <row r="110">
          <cell r="K110">
            <v>624</v>
          </cell>
          <cell r="L110">
            <v>5117.3839294276177</v>
          </cell>
          <cell r="M110">
            <v>5373.2531258989984</v>
          </cell>
          <cell r="N110">
            <v>5642.4621539903801</v>
          </cell>
          <cell r="O110">
            <v>5924.9990711488372</v>
          </cell>
          <cell r="P110">
            <v>6221.0788433270627</v>
          </cell>
          <cell r="Q110">
            <v>6531.6807598651103</v>
          </cell>
        </row>
        <row r="111">
          <cell r="K111">
            <v>625</v>
          </cell>
          <cell r="L111">
            <v>5296.4923669575846</v>
          </cell>
          <cell r="M111">
            <v>5561.3169853054633</v>
          </cell>
          <cell r="N111">
            <v>5839.9483293800431</v>
          </cell>
          <cell r="O111">
            <v>6132.3740386390464</v>
          </cell>
          <cell r="P111">
            <v>6438.8166028435098</v>
          </cell>
          <cell r="Q111">
            <v>6760.2895864603888</v>
          </cell>
        </row>
        <row r="112">
          <cell r="K112">
            <v>630</v>
          </cell>
          <cell r="L112">
            <v>4439.7347003100003</v>
          </cell>
          <cell r="M112">
            <v>4660.5504195600006</v>
          </cell>
          <cell r="N112">
            <v>4894.9587440600008</v>
          </cell>
          <cell r="O112">
            <v>5137.6662516899996</v>
          </cell>
          <cell r="P112">
            <v>5396.1822156899998</v>
          </cell>
          <cell r="Q112">
            <v>5666.1467438099999</v>
          </cell>
        </row>
        <row r="113">
          <cell r="K113">
            <v>631</v>
          </cell>
          <cell r="L113">
            <v>4595.12541482085</v>
          </cell>
          <cell r="M113">
            <v>4823.6696842446008</v>
          </cell>
          <cell r="N113">
            <v>5066.2823001021006</v>
          </cell>
          <cell r="O113">
            <v>5317.4845704991494</v>
          </cell>
          <cell r="P113">
            <v>5585.0485932391493</v>
          </cell>
          <cell r="Q113">
            <v>5864.4618798433503</v>
          </cell>
        </row>
        <row r="114">
          <cell r="K114">
            <v>632</v>
          </cell>
          <cell r="L114">
            <v>4824.8816855618925</v>
          </cell>
          <cell r="M114">
            <v>5064.8531684568306</v>
          </cell>
          <cell r="N114">
            <v>5319.5964151072058</v>
          </cell>
          <cell r="O114">
            <v>5583.3587990241067</v>
          </cell>
          <cell r="P114">
            <v>5864.301022901107</v>
          </cell>
          <cell r="Q114">
            <v>6157.6849738355177</v>
          </cell>
        </row>
        <row r="115">
          <cell r="K115">
            <v>633</v>
          </cell>
          <cell r="L115">
            <v>4993.7525445565589</v>
          </cell>
          <cell r="M115">
            <v>5242.1230293528197</v>
          </cell>
          <cell r="N115">
            <v>5505.7822896359576</v>
          </cell>
          <cell r="O115">
            <v>5778.7763569899507</v>
          </cell>
          <cell r="P115">
            <v>6069.5515587026457</v>
          </cell>
          <cell r="Q115">
            <v>6373.203947919761</v>
          </cell>
        </row>
        <row r="116">
          <cell r="K116">
            <v>634</v>
          </cell>
          <cell r="L116">
            <v>5168.5338836160381</v>
          </cell>
          <cell r="M116">
            <v>5425.5973353801683</v>
          </cell>
          <cell r="N116">
            <v>5698.4846697732164</v>
          </cell>
          <cell r="O116">
            <v>5981.0335294845991</v>
          </cell>
          <cell r="P116">
            <v>6281.9858632572386</v>
          </cell>
          <cell r="Q116">
            <v>6596.2660860969527</v>
          </cell>
        </row>
        <row r="117">
          <cell r="K117">
            <v>635</v>
          </cell>
          <cell r="L117">
            <v>5349.4325695425996</v>
          </cell>
          <cell r="M117">
            <v>5615.493242118474</v>
          </cell>
          <cell r="N117">
            <v>5897.9316332152794</v>
          </cell>
          <cell r="O117">
            <v>6190.3697030165604</v>
          </cell>
          <cell r="P117">
            <v>6501.8553684712424</v>
          </cell>
          <cell r="Q117">
            <v>6827.135399110346</v>
          </cell>
        </row>
        <row r="118">
          <cell r="K118">
            <v>640</v>
          </cell>
          <cell r="L118">
            <v>4484.7903397500004</v>
          </cell>
          <cell r="M118">
            <v>4708.6836300000004</v>
          </cell>
          <cell r="N118">
            <v>4944.1178115000002</v>
          </cell>
          <cell r="O118">
            <v>5191.0928842499998</v>
          </cell>
          <cell r="P118">
            <v>5450.5526366900003</v>
          </cell>
          <cell r="Q118">
            <v>5723.68706294</v>
          </cell>
        </row>
        <row r="119">
          <cell r="K119">
            <v>641</v>
          </cell>
          <cell r="L119">
            <v>4641.7580016412503</v>
          </cell>
          <cell r="M119">
            <v>4873.4875570500008</v>
          </cell>
          <cell r="N119">
            <v>5117.1619349025004</v>
          </cell>
          <cell r="O119">
            <v>5372.7811351987493</v>
          </cell>
          <cell r="P119">
            <v>5641.3219789741506</v>
          </cell>
          <cell r="Q119">
            <v>5924.0161101429003</v>
          </cell>
        </row>
        <row r="120">
          <cell r="K120">
            <v>642</v>
          </cell>
          <cell r="L120">
            <v>4873.8459017233126</v>
          </cell>
          <cell r="M120">
            <v>5117.1619349025004</v>
          </cell>
          <cell r="N120">
            <v>5373.0200316476257</v>
          </cell>
          <cell r="O120">
            <v>5641.4201919586867</v>
          </cell>
          <cell r="P120">
            <v>5923.3880779228584</v>
          </cell>
          <cell r="Q120">
            <v>6220.2169156500449</v>
          </cell>
        </row>
        <row r="121">
          <cell r="K121">
            <v>643</v>
          </cell>
          <cell r="L121">
            <v>5044.430508283629</v>
          </cell>
          <cell r="M121">
            <v>5296.2626026240878</v>
          </cell>
          <cell r="N121">
            <v>5561.0757327552928</v>
          </cell>
          <cell r="O121">
            <v>5838.8698986772406</v>
          </cell>
          <cell r="P121">
            <v>6130.7066606501585</v>
          </cell>
          <cell r="Q121">
            <v>6437.9245076977968</v>
          </cell>
        </row>
        <row r="122">
          <cell r="K122">
            <v>644</v>
          </cell>
          <cell r="L122">
            <v>5220.9855760735563</v>
          </cell>
          <cell r="M122">
            <v>5481.6317937159311</v>
          </cell>
          <cell r="N122">
            <v>5755.7133834017277</v>
          </cell>
          <cell r="O122">
            <v>6043.2303451309444</v>
          </cell>
          <cell r="P122">
            <v>6345.2813937729143</v>
          </cell>
          <cell r="Q122">
            <v>6663.2518654672194</v>
          </cell>
        </row>
        <row r="123">
          <cell r="K123">
            <v>645</v>
          </cell>
          <cell r="L123">
            <v>5403.7200712361309</v>
          </cell>
          <cell r="M123">
            <v>5673.4889064959889</v>
          </cell>
          <cell r="N123">
            <v>5957.1633518207882</v>
          </cell>
          <cell r="O123">
            <v>6254.7434072105279</v>
          </cell>
          <cell r="P123">
            <v>6567.3662425549664</v>
          </cell>
          <cell r="Q123">
            <v>6896.4656807585725</v>
          </cell>
        </row>
        <row r="124">
          <cell r="K124">
            <v>650</v>
          </cell>
          <cell r="L124">
            <v>4527.6198695000003</v>
          </cell>
          <cell r="M124">
            <v>4754.7651264400001</v>
          </cell>
          <cell r="N124">
            <v>4993.2768789400006</v>
          </cell>
          <cell r="O124">
            <v>5242.3036656900003</v>
          </cell>
          <cell r="P124">
            <v>5506.0309832500006</v>
          </cell>
          <cell r="Q124">
            <v>5780.1912665</v>
          </cell>
        </row>
        <row r="125">
          <cell r="K125">
            <v>651</v>
          </cell>
          <cell r="L125">
            <v>4686.0865649325006</v>
          </cell>
          <cell r="M125">
            <v>4921.1819058654</v>
          </cell>
          <cell r="N125">
            <v>5168.0415697029002</v>
          </cell>
          <cell r="O125">
            <v>5425.7842939891507</v>
          </cell>
          <cell r="P125">
            <v>5698.7420676637503</v>
          </cell>
          <cell r="Q125">
            <v>5982.4979608274998</v>
          </cell>
        </row>
        <row r="126">
          <cell r="K126">
            <v>652</v>
          </cell>
          <cell r="L126">
            <v>4920.3908931791257</v>
          </cell>
          <cell r="M126">
            <v>5167.2410011586699</v>
          </cell>
          <cell r="N126">
            <v>5426.4436481880457</v>
          </cell>
          <cell r="O126">
            <v>5697.0735086886079</v>
          </cell>
          <cell r="P126">
            <v>5983.6791710469379</v>
          </cell>
          <cell r="Q126">
            <v>6281.6228588688746</v>
          </cell>
        </row>
        <row r="127">
          <cell r="K127">
            <v>653</v>
          </cell>
          <cell r="L127">
            <v>5092.6045744403955</v>
          </cell>
          <cell r="M127">
            <v>5348.0944361992233</v>
          </cell>
          <cell r="N127">
            <v>5616.3691758746272</v>
          </cell>
          <cell r="O127">
            <v>5896.4710814927093</v>
          </cell>
          <cell r="P127">
            <v>6193.1079420335809</v>
          </cell>
          <cell r="Q127">
            <v>6501.4796589292855</v>
          </cell>
        </row>
        <row r="128">
          <cell r="K128">
            <v>654</v>
          </cell>
          <cell r="L128">
            <v>5270.8457345458091</v>
          </cell>
          <cell r="M128">
            <v>5535.2777414661959</v>
          </cell>
          <cell r="N128">
            <v>5812.942097030239</v>
          </cell>
          <cell r="O128">
            <v>6102.8475693449545</v>
          </cell>
          <cell r="P128">
            <v>6409.8667200047566</v>
          </cell>
          <cell r="Q128">
            <v>6729.0314469918103</v>
          </cell>
        </row>
        <row r="129">
          <cell r="K129">
            <v>655</v>
          </cell>
          <cell r="L129">
            <v>5455.3253352549127</v>
          </cell>
          <cell r="M129">
            <v>5729.0124624175132</v>
          </cell>
          <cell r="N129">
            <v>6016.395070426297</v>
          </cell>
          <cell r="O129">
            <v>6316.4472342720283</v>
          </cell>
          <cell r="P129">
            <v>6634.2120552049228</v>
          </cell>
          <cell r="Q129">
            <v>6964.5475476365236</v>
          </cell>
        </row>
        <row r="130">
          <cell r="K130">
            <v>660</v>
          </cell>
          <cell r="L130">
            <v>4574.7272229400005</v>
          </cell>
          <cell r="M130">
            <v>4803.9139353099999</v>
          </cell>
          <cell r="N130">
            <v>5043.5438719400008</v>
          </cell>
          <cell r="O130">
            <v>5293.5965156900002</v>
          </cell>
          <cell r="P130">
            <v>5560.4014042500003</v>
          </cell>
          <cell r="Q130">
            <v>5837.7213270600005</v>
          </cell>
        </row>
        <row r="131">
          <cell r="K131">
            <v>661</v>
          </cell>
          <cell r="L131">
            <v>4734.8426757429006</v>
          </cell>
          <cell r="M131">
            <v>4972.0509230458501</v>
          </cell>
          <cell r="N131">
            <v>5220.0679074579011</v>
          </cell>
          <cell r="O131">
            <v>5478.8723937391505</v>
          </cell>
          <cell r="P131">
            <v>5755.0154533987507</v>
          </cell>
          <cell r="Q131">
            <v>6042.0415735071001</v>
          </cell>
        </row>
        <row r="132">
          <cell r="K132">
            <v>662</v>
          </cell>
          <cell r="L132">
            <v>4971.5848095300453</v>
          </cell>
          <cell r="M132">
            <v>5220.6534691981424</v>
          </cell>
          <cell r="N132">
            <v>5481.0713028307964</v>
          </cell>
          <cell r="O132">
            <v>5752.8160134261079</v>
          </cell>
          <cell r="P132">
            <v>6042.7662260686884</v>
          </cell>
          <cell r="Q132">
            <v>6344.1436521824553</v>
          </cell>
        </row>
        <row r="133">
          <cell r="K133">
            <v>663</v>
          </cell>
          <cell r="L133">
            <v>5145.5902778635973</v>
          </cell>
          <cell r="M133">
            <v>5403.3763406200778</v>
          </cell>
          <cell r="N133">
            <v>5672.908798429874</v>
          </cell>
          <cell r="O133">
            <v>5954.1645738960215</v>
          </cell>
          <cell r="P133">
            <v>6254.2630439810928</v>
          </cell>
          <cell r="Q133">
            <v>6566.1886800088414</v>
          </cell>
        </row>
        <row r="134">
          <cell r="K134">
            <v>664</v>
          </cell>
          <cell r="L134">
            <v>5325.6859375888234</v>
          </cell>
          <cell r="M134">
            <v>5592.4945125417808</v>
          </cell>
          <cell r="N134">
            <v>5871.4606063749197</v>
          </cell>
          <cell r="O134">
            <v>6162.560333982382</v>
          </cell>
          <cell r="P134">
            <v>6473.1622505204314</v>
          </cell>
          <cell r="Q134">
            <v>6796.0052838091506</v>
          </cell>
        </row>
        <row r="135">
          <cell r="K135">
            <v>665</v>
          </cell>
          <cell r="L135">
            <v>5512.0849454044319</v>
          </cell>
          <cell r="M135">
            <v>5788.2318204807434</v>
          </cell>
          <cell r="N135">
            <v>6076.9617275980418</v>
          </cell>
          <cell r="O135">
            <v>6378.2499456717651</v>
          </cell>
          <cell r="P135">
            <v>6699.7229292886468</v>
          </cell>
          <cell r="Q135">
            <v>7033.8654687424705</v>
          </cell>
        </row>
        <row r="136">
          <cell r="K136">
            <v>670</v>
          </cell>
          <cell r="L136">
            <v>4620.7984608099996</v>
          </cell>
          <cell r="M136">
            <v>4851.0212887500002</v>
          </cell>
          <cell r="N136">
            <v>5094.8367219400006</v>
          </cell>
          <cell r="O136">
            <v>5348.0490052499999</v>
          </cell>
          <cell r="P136">
            <v>5615.8797508099997</v>
          </cell>
          <cell r="Q136">
            <v>5896.2875031900003</v>
          </cell>
        </row>
        <row r="137">
          <cell r="K137">
            <v>671</v>
          </cell>
          <cell r="L137">
            <v>4782.5264069383493</v>
          </cell>
          <cell r="M137">
            <v>5020.8070338562502</v>
          </cell>
          <cell r="N137">
            <v>5273.156007207901</v>
          </cell>
          <cell r="O137">
            <v>5535.2307204337503</v>
          </cell>
          <cell r="P137">
            <v>5812.4355420883494</v>
          </cell>
          <cell r="Q137">
            <v>6102.65756580165</v>
          </cell>
        </row>
        <row r="138">
          <cell r="K138">
            <v>672</v>
          </cell>
          <cell r="L138">
            <v>5021.6527272852663</v>
          </cell>
          <cell r="M138">
            <v>5271.8473855490629</v>
          </cell>
          <cell r="N138">
            <v>5536.8138075682964</v>
          </cell>
          <cell r="O138">
            <v>5811.9922564554381</v>
          </cell>
          <cell r="P138">
            <v>6103.057319192767</v>
          </cell>
          <cell r="Q138">
            <v>6407.7904440917328</v>
          </cell>
        </row>
        <row r="139">
          <cell r="K139">
            <v>673</v>
          </cell>
          <cell r="L139">
            <v>5197.4105727402502</v>
          </cell>
          <cell r="M139">
            <v>5456.3620440432805</v>
          </cell>
          <cell r="N139">
            <v>5730.602290833187</v>
          </cell>
          <cell r="O139">
            <v>6015.4119854313785</v>
          </cell>
          <cell r="P139">
            <v>6316.6643253645134</v>
          </cell>
          <cell r="Q139">
            <v>6632.0631096349434</v>
          </cell>
        </row>
        <row r="140">
          <cell r="K140">
            <v>674</v>
          </cell>
          <cell r="L140">
            <v>5379.3199427861591</v>
          </cell>
          <cell r="M140">
            <v>5647.334715584795</v>
          </cell>
          <cell r="N140">
            <v>5931.173371012349</v>
          </cell>
          <cell r="O140">
            <v>6225.9514049214768</v>
          </cell>
          <cell r="P140">
            <v>6537.747576752271</v>
          </cell>
          <cell r="Q140">
            <v>6864.1853184721667</v>
          </cell>
        </row>
        <row r="141">
          <cell r="K141">
            <v>675</v>
          </cell>
          <cell r="L141">
            <v>5567.5961407836749</v>
          </cell>
          <cell r="M141">
            <v>5844.9914306302626</v>
          </cell>
          <cell r="N141">
            <v>6138.7644389977813</v>
          </cell>
          <cell r="O141">
            <v>6443.8597040937284</v>
          </cell>
          <cell r="P141">
            <v>6766.5687419386004</v>
          </cell>
          <cell r="Q141">
            <v>7104.4318046186927</v>
          </cell>
        </row>
        <row r="142">
          <cell r="K142">
            <v>680</v>
          </cell>
          <cell r="L142">
            <v>4665.7720316900004</v>
          </cell>
          <cell r="M142">
            <v>4899.15449919</v>
          </cell>
          <cell r="N142">
            <v>5145.0113878100001</v>
          </cell>
          <cell r="O142">
            <v>5402.4194262499996</v>
          </cell>
          <cell r="P142">
            <v>5673.4200699400008</v>
          </cell>
          <cell r="Q142">
            <v>5954.9254893100006</v>
          </cell>
        </row>
        <row r="143">
          <cell r="K143">
            <v>681</v>
          </cell>
          <cell r="L143">
            <v>4829.0740527991502</v>
          </cell>
          <cell r="M143">
            <v>5070.6249066616501</v>
          </cell>
          <cell r="N143">
            <v>5325.08678638335</v>
          </cell>
          <cell r="O143">
            <v>5591.5041061687498</v>
          </cell>
          <cell r="P143">
            <v>5871.9897723879012</v>
          </cell>
          <cell r="Q143">
            <v>6163.3478814358505</v>
          </cell>
        </row>
        <row r="144">
          <cell r="K144">
            <v>682</v>
          </cell>
          <cell r="L144">
            <v>5070.5277554391078</v>
          </cell>
          <cell r="M144">
            <v>5324.1561519947327</v>
          </cell>
          <cell r="N144">
            <v>5591.3411257025173</v>
          </cell>
          <cell r="O144">
            <v>5871.0793114771877</v>
          </cell>
          <cell r="P144">
            <v>6165.589261007296</v>
          </cell>
          <cell r="Q144">
            <v>6471.5152755076433</v>
          </cell>
        </row>
        <row r="145">
          <cell r="K145">
            <v>683</v>
          </cell>
          <cell r="L145">
            <v>5247.9962268794761</v>
          </cell>
          <cell r="M145">
            <v>5510.5016173145486</v>
          </cell>
          <cell r="N145">
            <v>5787.0380651021051</v>
          </cell>
          <cell r="O145">
            <v>6076.5670873788895</v>
          </cell>
          <cell r="P145">
            <v>6381.3848851425519</v>
          </cell>
          <cell r="Q145">
            <v>6698.0183101504108</v>
          </cell>
        </row>
        <row r="146">
          <cell r="K146">
            <v>684</v>
          </cell>
          <cell r="L146">
            <v>5431.6760948202582</v>
          </cell>
          <cell r="M146">
            <v>5703.3691739205578</v>
          </cell>
          <cell r="N146">
            <v>5989.5843973806786</v>
          </cell>
          <cell r="O146">
            <v>6289.2469354371506</v>
          </cell>
          <cell r="P146">
            <v>6604.7333561225414</v>
          </cell>
          <cell r="Q146">
            <v>6932.4489510056756</v>
          </cell>
        </row>
        <row r="147">
          <cell r="K147">
            <v>685</v>
          </cell>
          <cell r="L147">
            <v>5621.7847581389669</v>
          </cell>
          <cell r="M147">
            <v>5902.9870950077775</v>
          </cell>
          <cell r="N147">
            <v>6199.2198512890027</v>
          </cell>
          <cell r="O147">
            <v>6509.3705781774506</v>
          </cell>
          <cell r="P147">
            <v>6835.8990235868305</v>
          </cell>
          <cell r="Q147">
            <v>7175.0846642908746</v>
          </cell>
        </row>
        <row r="148">
          <cell r="K148">
            <v>690</v>
          </cell>
          <cell r="L148">
            <v>4712.86912656</v>
          </cell>
          <cell r="M148">
            <v>4948.3033080599998</v>
          </cell>
          <cell r="N148">
            <v>5197.3300948099995</v>
          </cell>
          <cell r="O148">
            <v>5455.7639902500005</v>
          </cell>
          <cell r="P148">
            <v>5728.8984165000002</v>
          </cell>
          <cell r="Q148">
            <v>6014.5995910000001</v>
          </cell>
        </row>
        <row r="149">
          <cell r="K149">
            <v>691</v>
          </cell>
          <cell r="L149">
            <v>4877.8195459895996</v>
          </cell>
          <cell r="M149">
            <v>5121.4939238421002</v>
          </cell>
          <cell r="N149">
            <v>5379.2366481283498</v>
          </cell>
          <cell r="O149">
            <v>5646.7157299087503</v>
          </cell>
          <cell r="P149">
            <v>5929.4098610775</v>
          </cell>
          <cell r="Q149">
            <v>6225.1105766850005</v>
          </cell>
        </row>
        <row r="150">
          <cell r="K150">
            <v>692</v>
          </cell>
          <cell r="L150">
            <v>5121.7105232890799</v>
          </cell>
          <cell r="M150">
            <v>5377.5686200342052</v>
          </cell>
          <cell r="N150">
            <v>5648.1984805347674</v>
          </cell>
          <cell r="O150">
            <v>5929.0515164041881</v>
          </cell>
          <cell r="P150">
            <v>6225.8803541313746</v>
          </cell>
          <cell r="Q150">
            <v>6536.3661055192506</v>
          </cell>
        </row>
        <row r="151">
          <cell r="K151">
            <v>693</v>
          </cell>
          <cell r="L151">
            <v>5300.9703916041981</v>
          </cell>
          <cell r="M151">
            <v>5565.7835217354022</v>
          </cell>
          <cell r="N151">
            <v>5845.8854273534844</v>
          </cell>
          <cell r="O151">
            <v>6136.5683194783351</v>
          </cell>
          <cell r="P151">
            <v>6443.7861665259725</v>
          </cell>
          <cell r="Q151">
            <v>6765.1389192124243</v>
          </cell>
        </row>
        <row r="152">
          <cell r="K152">
            <v>694</v>
          </cell>
          <cell r="L152">
            <v>5486.5043553103451</v>
          </cell>
          <cell r="M152">
            <v>5760.5859449961417</v>
          </cell>
          <cell r="N152">
            <v>6050.4914173108564</v>
          </cell>
          <cell r="O152">
            <v>6351.3482106600768</v>
          </cell>
          <cell r="P152">
            <v>6669.318682354382</v>
          </cell>
          <cell r="Q152">
            <v>7001.9187813848594</v>
          </cell>
        </row>
        <row r="153">
          <cell r="K153">
            <v>695</v>
          </cell>
          <cell r="L153">
            <v>5678.5320077462075</v>
          </cell>
          <cell r="M153">
            <v>5962.2064530710068</v>
          </cell>
          <cell r="N153">
            <v>6262.2586169167362</v>
          </cell>
          <cell r="O153">
            <v>6573.6453980331798</v>
          </cell>
          <cell r="P153">
            <v>6902.744836236785</v>
          </cell>
          <cell r="Q153">
            <v>7246.985938733329</v>
          </cell>
        </row>
        <row r="154">
          <cell r="K154">
            <v>700</v>
          </cell>
          <cell r="L154">
            <v>4759.9764800000003</v>
          </cell>
          <cell r="M154">
            <v>4997.4623755000002</v>
          </cell>
          <cell r="N154">
            <v>5247.5970878099997</v>
          </cell>
          <cell r="O154">
            <v>5510.2164798100002</v>
          </cell>
          <cell r="P154">
            <v>5785.4026200600001</v>
          </cell>
          <cell r="Q154">
            <v>6075.2072225600004</v>
          </cell>
        </row>
        <row r="155">
          <cell r="K155">
            <v>701</v>
          </cell>
          <cell r="L155">
            <v>4926.5756568000006</v>
          </cell>
          <cell r="M155">
            <v>5172.3735586425</v>
          </cell>
          <cell r="N155">
            <v>5431.2629858833498</v>
          </cell>
          <cell r="O155">
            <v>5703.0740566033501</v>
          </cell>
          <cell r="P155">
            <v>5987.8917117621004</v>
          </cell>
          <cell r="Q155">
            <v>6287.8394753496004</v>
          </cell>
        </row>
        <row r="156">
          <cell r="K156">
            <v>702</v>
          </cell>
          <cell r="L156">
            <v>5172.9044396400004</v>
          </cell>
          <cell r="M156">
            <v>5430.9922365746252</v>
          </cell>
          <cell r="N156">
            <v>5702.8261351775172</v>
          </cell>
          <cell r="O156">
            <v>5988.2277594335173</v>
          </cell>
          <cell r="P156">
            <v>6287.2862973502051</v>
          </cell>
          <cell r="Q156">
            <v>6602.23144911708</v>
          </cell>
        </row>
        <row r="157">
          <cell r="K157">
            <v>703</v>
          </cell>
          <cell r="L157">
            <v>5353.9560950274008</v>
          </cell>
          <cell r="M157">
            <v>5621.0769648547375</v>
          </cell>
          <cell r="N157">
            <v>5902.4250499087302</v>
          </cell>
          <cell r="O157">
            <v>6197.8157310136903</v>
          </cell>
          <cell r="P157">
            <v>6507.3413177574621</v>
          </cell>
          <cell r="Q157">
            <v>6833.3095498361781</v>
          </cell>
        </row>
        <row r="158">
          <cell r="K158">
            <v>704</v>
          </cell>
          <cell r="L158">
            <v>5541.3445583533594</v>
          </cell>
          <cell r="M158">
            <v>5817.814658624653</v>
          </cell>
          <cell r="N158">
            <v>6109.0099266555362</v>
          </cell>
          <cell r="O158">
            <v>6414.7392815991698</v>
          </cell>
          <cell r="P158">
            <v>6735.0982638789737</v>
          </cell>
          <cell r="Q158">
            <v>7072.4753840804442</v>
          </cell>
        </row>
        <row r="159">
          <cell r="K159">
            <v>705</v>
          </cell>
          <cell r="L159">
            <v>5735.2916178957266</v>
          </cell>
          <cell r="M159">
            <v>6021.4381716765156</v>
          </cell>
          <cell r="N159">
            <v>6322.82527408848</v>
          </cell>
          <cell r="O159">
            <v>6639.2551564551404</v>
          </cell>
          <cell r="P159">
            <v>6970.8267031147379</v>
          </cell>
          <cell r="Q159">
            <v>7320.0120225232595</v>
          </cell>
        </row>
        <row r="160">
          <cell r="K160">
            <v>710</v>
          </cell>
          <cell r="L160">
            <v>4808.109690440001</v>
          </cell>
          <cell r="M160">
            <v>5048.755225500001</v>
          </cell>
          <cell r="N160">
            <v>5300.9416518100006</v>
          </cell>
          <cell r="O160">
            <v>5565.7050849400002</v>
          </cell>
          <cell r="P160">
            <v>5845.0767217499997</v>
          </cell>
          <cell r="Q160">
            <v>6135.9071812500006</v>
          </cell>
        </row>
        <row r="161">
          <cell r="K161">
            <v>711</v>
          </cell>
          <cell r="L161">
            <v>4976.3935296054015</v>
          </cell>
          <cell r="M161">
            <v>5225.4616583925008</v>
          </cell>
          <cell r="N161">
            <v>5486.4746096233503</v>
          </cell>
          <cell r="O161">
            <v>5760.5047629129003</v>
          </cell>
          <cell r="P161">
            <v>6049.6544070112495</v>
          </cell>
          <cell r="Q161">
            <v>6350.6639325937504</v>
          </cell>
        </row>
        <row r="162">
          <cell r="K162">
            <v>712</v>
          </cell>
          <cell r="L162">
            <v>5225.2132060856711</v>
          </cell>
          <cell r="M162">
            <v>5486.7347413121261</v>
          </cell>
          <cell r="N162">
            <v>5760.7983401045176</v>
          </cell>
          <cell r="O162">
            <v>6048.5300010585452</v>
          </cell>
          <cell r="P162">
            <v>6352.1371273618124</v>
          </cell>
          <cell r="Q162">
            <v>6668.1971292234375</v>
          </cell>
        </row>
        <row r="163">
          <cell r="K163">
            <v>713</v>
          </cell>
          <cell r="L163">
            <v>5408.0956682986698</v>
          </cell>
          <cell r="M163">
            <v>5678.7704572580506</v>
          </cell>
          <cell r="N163">
            <v>5962.4262820081758</v>
          </cell>
          <cell r="O163">
            <v>6260.2285510955944</v>
          </cell>
          <cell r="P163">
            <v>6574.4619268194756</v>
          </cell>
          <cell r="Q163">
            <v>6901.5840287462579</v>
          </cell>
        </row>
        <row r="164">
          <cell r="K164">
            <v>714</v>
          </cell>
          <cell r="L164">
            <v>5597.3790166891231</v>
          </cell>
          <cell r="M164">
            <v>5877.5274232620823</v>
          </cell>
          <cell r="N164">
            <v>6171.1112018784615</v>
          </cell>
          <cell r="O164">
            <v>6479.3365503839404</v>
          </cell>
          <cell r="P164">
            <v>6804.5680942581575</v>
          </cell>
          <cell r="Q164">
            <v>7143.1394697523774</v>
          </cell>
        </row>
        <row r="165">
          <cell r="K165">
            <v>715</v>
          </cell>
          <cell r="L165">
            <v>5793.2872822732425</v>
          </cell>
          <cell r="M165">
            <v>6083.2408830762552</v>
          </cell>
          <cell r="N165">
            <v>6387.1000939442074</v>
          </cell>
          <cell r="O165">
            <v>6706.1133296473781</v>
          </cell>
          <cell r="P165">
            <v>7042.7279775571933</v>
          </cell>
          <cell r="Q165">
            <v>7393.1493511937106</v>
          </cell>
        </row>
        <row r="166">
          <cell r="K166">
            <v>720</v>
          </cell>
          <cell r="L166">
            <v>4856.2326423100003</v>
          </cell>
          <cell r="M166">
            <v>5097.9142929400005</v>
          </cell>
          <cell r="N166">
            <v>5353.2603588100001</v>
          </cell>
          <cell r="O166">
            <v>5620.0755059400008</v>
          </cell>
          <cell r="P166">
            <v>5901.5809253099997</v>
          </cell>
          <cell r="Q166">
            <v>6196.6071399399998</v>
          </cell>
        </row>
        <row r="167">
          <cell r="K167">
            <v>721</v>
          </cell>
          <cell r="L167">
            <v>5026.2007847908499</v>
          </cell>
          <cell r="M167">
            <v>5276.3412931929006</v>
          </cell>
          <cell r="N167">
            <v>5540.62447136835</v>
          </cell>
          <cell r="O167">
            <v>5816.7781486479007</v>
          </cell>
          <cell r="P167">
            <v>6108.13625769585</v>
          </cell>
          <cell r="Q167">
            <v>6413.4883898378994</v>
          </cell>
        </row>
        <row r="168">
          <cell r="K168">
            <v>722</v>
          </cell>
          <cell r="L168">
            <v>5277.5108240303925</v>
          </cell>
          <cell r="M168">
            <v>5540.158357852546</v>
          </cell>
          <cell r="N168">
            <v>5817.6556949367678</v>
          </cell>
          <cell r="O168">
            <v>6107.6170560802957</v>
          </cell>
          <cell r="P168">
            <v>6413.5430705806421</v>
          </cell>
          <cell r="Q168">
            <v>6734.1628093297941</v>
          </cell>
        </row>
        <row r="169">
          <cell r="K169">
            <v>723</v>
          </cell>
          <cell r="L169">
            <v>5462.2237028714562</v>
          </cell>
          <cell r="M169">
            <v>5734.0639003773849</v>
          </cell>
          <cell r="N169">
            <v>6021.2736442595542</v>
          </cell>
          <cell r="O169">
            <v>6321.3836530431063</v>
          </cell>
          <cell r="P169">
            <v>6638.0170780509643</v>
          </cell>
          <cell r="Q169">
            <v>6969.8585076563368</v>
          </cell>
        </row>
        <row r="170">
          <cell r="K170">
            <v>724</v>
          </cell>
          <cell r="L170">
            <v>5653.4015324719576</v>
          </cell>
          <cell r="M170">
            <v>5934.7561368905936</v>
          </cell>
          <cell r="N170">
            <v>6232.0182218086384</v>
          </cell>
          <cell r="O170">
            <v>6542.6320808996152</v>
          </cell>
          <cell r="P170">
            <v>6870.3476757827484</v>
          </cell>
          <cell r="Q170">
            <v>7213.8035554243088</v>
          </cell>
        </row>
        <row r="171">
          <cell r="K171">
            <v>725</v>
          </cell>
          <cell r="L171">
            <v>5851.270586108476</v>
          </cell>
          <cell r="M171">
            <v>6142.472601681764</v>
          </cell>
          <cell r="N171">
            <v>6450.1388595719409</v>
          </cell>
          <cell r="O171">
            <v>6771.6242037311022</v>
          </cell>
          <cell r="P171">
            <v>7110.8098444351444</v>
          </cell>
          <cell r="Q171">
            <v>7466.2866798641599</v>
          </cell>
        </row>
        <row r="172">
          <cell r="K172">
            <v>730</v>
          </cell>
          <cell r="L172">
            <v>4904.3658527500002</v>
          </cell>
          <cell r="M172">
            <v>5149.2071429400003</v>
          </cell>
          <cell r="N172">
            <v>5406.6049228100001</v>
          </cell>
          <cell r="O172">
            <v>5677.6055665000004</v>
          </cell>
          <cell r="P172">
            <v>5961.17295844</v>
          </cell>
          <cell r="Q172">
            <v>6258.3226970599999</v>
          </cell>
        </row>
        <row r="173">
          <cell r="K173">
            <v>731</v>
          </cell>
          <cell r="L173">
            <v>5076.0186575962498</v>
          </cell>
          <cell r="M173">
            <v>5329.4293929429004</v>
          </cell>
          <cell r="N173">
            <v>5595.8360951083505</v>
          </cell>
          <cell r="O173">
            <v>5876.3217613275001</v>
          </cell>
          <cell r="P173">
            <v>6169.8140119853997</v>
          </cell>
          <cell r="Q173">
            <v>6477.3639914570995</v>
          </cell>
        </row>
        <row r="174">
          <cell r="K174">
            <v>732</v>
          </cell>
          <cell r="L174">
            <v>5329.8195904760623</v>
          </cell>
          <cell r="M174">
            <v>5595.9008625900451</v>
          </cell>
          <cell r="N174">
            <v>5875.6278998637681</v>
          </cell>
          <cell r="O174">
            <v>6170.1378493938755</v>
          </cell>
          <cell r="P174">
            <v>6478.3047125846697</v>
          </cell>
          <cell r="Q174">
            <v>6801.2321910299543</v>
          </cell>
        </row>
        <row r="175">
          <cell r="K175">
            <v>733</v>
          </cell>
          <cell r="L175">
            <v>5516.3632761427243</v>
          </cell>
          <cell r="M175">
            <v>5791.757392780697</v>
          </cell>
          <cell r="N175">
            <v>6081.2748763589998</v>
          </cell>
          <cell r="O175">
            <v>6386.0926741226613</v>
          </cell>
          <cell r="P175">
            <v>6705.0453775251335</v>
          </cell>
          <cell r="Q175">
            <v>7039.275317716003</v>
          </cell>
        </row>
        <row r="176">
          <cell r="K176">
            <v>734</v>
          </cell>
          <cell r="L176">
            <v>5709.4359908077195</v>
          </cell>
          <cell r="M176">
            <v>5994.4689015280219</v>
          </cell>
          <cell r="N176">
            <v>6294.1194970315646</v>
          </cell>
          <cell r="O176">
            <v>6609.6059177169545</v>
          </cell>
          <cell r="P176">
            <v>6939.7219657385131</v>
          </cell>
          <cell r="Q176">
            <v>7285.6499538360631</v>
          </cell>
        </row>
        <row r="177">
          <cell r="K177">
            <v>735</v>
          </cell>
          <cell r="L177">
            <v>5909.26625048599</v>
          </cell>
          <cell r="M177">
            <v>6204.2753130815026</v>
          </cell>
          <cell r="N177">
            <v>6514.4136794276692</v>
          </cell>
          <cell r="O177">
            <v>6840.9421248370481</v>
          </cell>
          <cell r="P177">
            <v>7182.6122345393615</v>
          </cell>
          <cell r="Q177">
            <v>7540.6477022203253</v>
          </cell>
        </row>
        <row r="178">
          <cell r="K178">
            <v>740</v>
          </cell>
          <cell r="L178">
            <v>4953.5249201900006</v>
          </cell>
          <cell r="M178">
            <v>5202.5517069400003</v>
          </cell>
          <cell r="N178">
            <v>5459.949486810001</v>
          </cell>
          <cell r="O178">
            <v>5734.1097700600003</v>
          </cell>
          <cell r="P178">
            <v>6021.8626585600005</v>
          </cell>
          <cell r="Q178">
            <v>6323.2081523100005</v>
          </cell>
        </row>
        <row r="179">
          <cell r="K179">
            <v>741</v>
          </cell>
          <cell r="L179">
            <v>5126.8982923966505</v>
          </cell>
          <cell r="M179">
            <v>5384.6410166829</v>
          </cell>
          <cell r="N179">
            <v>5651.047718848351</v>
          </cell>
          <cell r="O179">
            <v>5934.8036120121005</v>
          </cell>
          <cell r="P179">
            <v>6232.6278516096008</v>
          </cell>
          <cell r="Q179">
            <v>6544.520437640851</v>
          </cell>
        </row>
        <row r="180">
          <cell r="K180">
            <v>742</v>
          </cell>
          <cell r="L180">
            <v>5383.2432070164832</v>
          </cell>
          <cell r="M180">
            <v>5653.8730675170455</v>
          </cell>
          <cell r="N180">
            <v>5933.6001047907685</v>
          </cell>
          <cell r="O180">
            <v>6231.5437926127051</v>
          </cell>
          <cell r="P180">
            <v>6544.2592441900806</v>
          </cell>
          <cell r="Q180">
            <v>6871.7464595228939</v>
          </cell>
        </row>
        <row r="181">
          <cell r="K181">
            <v>743</v>
          </cell>
          <cell r="L181">
            <v>5571.6567192620605</v>
          </cell>
          <cell r="M181">
            <v>5851.7586248801417</v>
          </cell>
          <cell r="N181">
            <v>6141.2761084584454</v>
          </cell>
          <cell r="O181">
            <v>6449.64782535415</v>
          </cell>
          <cell r="P181">
            <v>6773.3083177367334</v>
          </cell>
          <cell r="Q181">
            <v>7112.2575856061949</v>
          </cell>
        </row>
        <row r="182">
          <cell r="K182">
            <v>744</v>
          </cell>
          <cell r="L182">
            <v>5766.6647044362326</v>
          </cell>
          <cell r="M182">
            <v>6056.5701767509463</v>
          </cell>
          <cell r="N182">
            <v>6356.2207722544908</v>
          </cell>
          <cell r="O182">
            <v>6675.3854992415454</v>
          </cell>
          <cell r="P182">
            <v>7010.3741088575189</v>
          </cell>
          <cell r="Q182">
            <v>7361.1866011024122</v>
          </cell>
        </row>
        <row r="183">
          <cell r="K183">
            <v>745</v>
          </cell>
          <cell r="L183">
            <v>5968.4979690915006</v>
          </cell>
          <cell r="M183">
            <v>6268.5501329372291</v>
          </cell>
          <cell r="N183">
            <v>6578.6884992833984</v>
          </cell>
          <cell r="O183">
            <v>6909.0239917149993</v>
          </cell>
          <cell r="P183">
            <v>7255.7372026675321</v>
          </cell>
          <cell r="Q183">
            <v>7618.8281321409968</v>
          </cell>
        </row>
        <row r="184">
          <cell r="K184">
            <v>750</v>
          </cell>
          <cell r="L184">
            <v>5002.6737290599995</v>
          </cell>
          <cell r="M184">
            <v>5252.8186999400004</v>
          </cell>
          <cell r="N184">
            <v>5514.4122349400004</v>
          </cell>
          <cell r="O184">
            <v>5790.6242321899999</v>
          </cell>
          <cell r="P184">
            <v>6081.536760250001</v>
          </cell>
          <cell r="Q184">
            <v>6384.9339680000003</v>
          </cell>
        </row>
        <row r="185">
          <cell r="K185">
            <v>751</v>
          </cell>
          <cell r="L185">
            <v>5177.7673095770997</v>
          </cell>
          <cell r="M185">
            <v>5436.6673544379009</v>
          </cell>
          <cell r="N185">
            <v>5707.4166631629005</v>
          </cell>
          <cell r="O185">
            <v>5993.2960803166497</v>
          </cell>
          <cell r="P185">
            <v>6294.3905468587509</v>
          </cell>
          <cell r="Q185">
            <v>6608.4066568799999</v>
          </cell>
        </row>
        <row r="186">
          <cell r="K186">
            <v>752</v>
          </cell>
          <cell r="L186">
            <v>5436.6556750559548</v>
          </cell>
          <cell r="M186">
            <v>5708.5007221597962</v>
          </cell>
          <cell r="N186">
            <v>5992.7874963210452</v>
          </cell>
          <cell r="O186">
            <v>6292.9608843324822</v>
          </cell>
          <cell r="P186">
            <v>6609.1100742016888</v>
          </cell>
          <cell r="Q186">
            <v>6938.8269897239998</v>
          </cell>
        </row>
        <row r="187">
          <cell r="K187">
            <v>753</v>
          </cell>
          <cell r="L187">
            <v>5626.9386236829132</v>
          </cell>
          <cell r="M187">
            <v>5908.2982474353894</v>
          </cell>
          <cell r="N187">
            <v>6202.5350586922814</v>
          </cell>
          <cell r="O187">
            <v>6513.2145152841194</v>
          </cell>
          <cell r="P187">
            <v>6840.4289267987479</v>
          </cell>
          <cell r="Q187">
            <v>7181.68593436434</v>
          </cell>
        </row>
        <row r="188">
          <cell r="K188">
            <v>754</v>
          </cell>
          <cell r="L188">
            <v>5823.8814755118156</v>
          </cell>
          <cell r="M188">
            <v>6115.088686095628</v>
          </cell>
          <cell r="N188">
            <v>6419.6237857465112</v>
          </cell>
          <cell r="O188">
            <v>6741.1770233190637</v>
          </cell>
          <cell r="P188">
            <v>7079.8439392367036</v>
          </cell>
          <cell r="Q188">
            <v>7433.0449420670921</v>
          </cell>
        </row>
        <row r="189">
          <cell r="K189">
            <v>755</v>
          </cell>
          <cell r="L189">
            <v>6027.717327154729</v>
          </cell>
          <cell r="M189">
            <v>6329.1167901089748</v>
          </cell>
          <cell r="N189">
            <v>6644.3106182476395</v>
          </cell>
          <cell r="O189">
            <v>6977.1182191352309</v>
          </cell>
          <cell r="P189">
            <v>7327.6384771099883</v>
          </cell>
          <cell r="Q189">
            <v>7693.20151503944</v>
          </cell>
        </row>
        <row r="190">
          <cell r="K190">
            <v>760</v>
          </cell>
          <cell r="L190">
            <v>5052.9407220600006</v>
          </cell>
          <cell r="M190">
            <v>5307.1891209400001</v>
          </cell>
          <cell r="N190">
            <v>5569.8905815000007</v>
          </cell>
          <cell r="O190">
            <v>5849.2622183100002</v>
          </cell>
          <cell r="P190">
            <v>6142.2367189400002</v>
          </cell>
          <cell r="Q190">
            <v>6448.7935662500004</v>
          </cell>
        </row>
        <row r="191">
          <cell r="K191">
            <v>761</v>
          </cell>
          <cell r="L191">
            <v>5229.7936473321006</v>
          </cell>
          <cell r="M191">
            <v>5492.9407401729004</v>
          </cell>
          <cell r="N191">
            <v>5764.836751852501</v>
          </cell>
          <cell r="O191">
            <v>6053.9863959508502</v>
          </cell>
          <cell r="P191">
            <v>6357.2150041028999</v>
          </cell>
          <cell r="Q191">
            <v>6674.5013410687507</v>
          </cell>
        </row>
        <row r="192">
          <cell r="K192">
            <v>762</v>
          </cell>
          <cell r="L192">
            <v>5491.2833296987055</v>
          </cell>
          <cell r="M192">
            <v>5767.5877771815458</v>
          </cell>
          <cell r="N192">
            <v>6053.0785894451265</v>
          </cell>
          <cell r="O192">
            <v>6356.6857157483928</v>
          </cell>
          <cell r="P192">
            <v>6675.0757543080454</v>
          </cell>
          <cell r="Q192">
            <v>7008.2264081221883</v>
          </cell>
        </row>
        <row r="193">
          <cell r="K193">
            <v>763</v>
          </cell>
          <cell r="L193">
            <v>5683.47824623816</v>
          </cell>
          <cell r="M193">
            <v>5969.4533493829003</v>
          </cell>
          <cell r="N193">
            <v>6264.9363400757056</v>
          </cell>
          <cell r="O193">
            <v>6579.1697157995868</v>
          </cell>
          <cell r="P193">
            <v>6908.7034057088267</v>
          </cell>
          <cell r="Q193">
            <v>7253.5143324064647</v>
          </cell>
        </row>
        <row r="194">
          <cell r="K194">
            <v>764</v>
          </cell>
          <cell r="L194">
            <v>5882.3999848564954</v>
          </cell>
          <cell r="M194">
            <v>6178.3842166113018</v>
          </cell>
          <cell r="N194">
            <v>6484.2091119783554</v>
          </cell>
          <cell r="O194">
            <v>6809.4406558525725</v>
          </cell>
          <cell r="P194">
            <v>7150.5080249086359</v>
          </cell>
          <cell r="Q194">
            <v>7507.3873340406908</v>
          </cell>
        </row>
        <row r="195">
          <cell r="K195">
            <v>765</v>
          </cell>
          <cell r="L195">
            <v>6088.2839843264728</v>
          </cell>
          <cell r="M195">
            <v>6394.627664192697</v>
          </cell>
          <cell r="N195">
            <v>6711.1564308975976</v>
          </cell>
          <cell r="O195">
            <v>7047.7710788074128</v>
          </cell>
          <cell r="P195">
            <v>7400.7758057804385</v>
          </cell>
          <cell r="Q195">
            <v>7770.1458907321148</v>
          </cell>
        </row>
        <row r="196">
          <cell r="K196">
            <v>770</v>
          </cell>
          <cell r="L196">
            <v>5103.1256465000006</v>
          </cell>
          <cell r="M196">
            <v>5357.4561139400003</v>
          </cell>
          <cell r="N196">
            <v>5626.3127165000005</v>
          </cell>
          <cell r="O196">
            <v>5906.8025374400004</v>
          </cell>
          <cell r="P196">
            <v>6203.9522760600003</v>
          </cell>
          <cell r="Q196">
            <v>6513.679021500001</v>
          </cell>
        </row>
        <row r="197">
          <cell r="K197">
            <v>771</v>
          </cell>
          <cell r="L197">
            <v>5281.7350441275003</v>
          </cell>
          <cell r="M197">
            <v>5544.9670779279004</v>
          </cell>
          <cell r="N197">
            <v>5823.2336615775002</v>
          </cell>
          <cell r="O197">
            <v>6113.5406262504002</v>
          </cell>
          <cell r="P197">
            <v>6421.0906057221</v>
          </cell>
          <cell r="Q197">
            <v>6741.6577872525013</v>
          </cell>
        </row>
        <row r="198">
          <cell r="K198">
            <v>772</v>
          </cell>
          <cell r="L198">
            <v>5545.8217963338757</v>
          </cell>
          <cell r="M198">
            <v>5822.2154318242956</v>
          </cell>
          <cell r="N198">
            <v>6114.3953446563755</v>
          </cell>
          <cell r="O198">
            <v>6419.2176575629201</v>
          </cell>
          <cell r="P198">
            <v>6742.1451360082046</v>
          </cell>
          <cell r="Q198">
            <v>7078.7406766151262</v>
          </cell>
        </row>
        <row r="199">
          <cell r="K199">
            <v>773</v>
          </cell>
          <cell r="L199">
            <v>5739.9255592055615</v>
          </cell>
          <cell r="M199">
            <v>6025.9929719381462</v>
          </cell>
          <cell r="N199">
            <v>6328.3991817193491</v>
          </cell>
          <cell r="O199">
            <v>6643.8902755776226</v>
          </cell>
          <cell r="P199">
            <v>6978.120215768492</v>
          </cell>
          <cell r="Q199">
            <v>7326.4966002966557</v>
          </cell>
        </row>
        <row r="200">
          <cell r="K200">
            <v>774</v>
          </cell>
          <cell r="L200">
            <v>5940.8229537777561</v>
          </cell>
          <cell r="M200">
            <v>6236.9027259559816</v>
          </cell>
          <cell r="N200">
            <v>6549.8931530795262</v>
          </cell>
          <cell r="O200">
            <v>6876.4264352228392</v>
          </cell>
          <cell r="P200">
            <v>7222.3544233203893</v>
          </cell>
          <cell r="Q200">
            <v>7582.923981307039</v>
          </cell>
        </row>
        <row r="201">
          <cell r="K201">
            <v>775</v>
          </cell>
          <cell r="L201">
            <v>6148.7517571599774</v>
          </cell>
          <cell r="M201">
            <v>6455.1943213644408</v>
          </cell>
          <cell r="N201">
            <v>6779.1394134373095</v>
          </cell>
          <cell r="O201">
            <v>7117.1013604556383</v>
          </cell>
          <cell r="P201">
            <v>7475.1368281366031</v>
          </cell>
          <cell r="Q201">
            <v>7848.3263206527854</v>
          </cell>
        </row>
        <row r="202">
          <cell r="K202">
            <v>780</v>
          </cell>
          <cell r="L202">
            <v>5153.3926394999999</v>
          </cell>
          <cell r="M202">
            <v>5410.8006779400012</v>
          </cell>
          <cell r="N202">
            <v>5682.8169200600005</v>
          </cell>
          <cell r="O202">
            <v>5967.4922375600008</v>
          </cell>
          <cell r="P202">
            <v>6265.67809175</v>
          </cell>
          <cell r="Q202">
            <v>6578.5644767500007</v>
          </cell>
        </row>
        <row r="203">
          <cell r="K203">
            <v>781</v>
          </cell>
          <cell r="L203">
            <v>5333.7613818825002</v>
          </cell>
          <cell r="M203">
            <v>5600.1787016679009</v>
          </cell>
          <cell r="N203">
            <v>5881.7155122621007</v>
          </cell>
          <cell r="O203">
            <v>6176.3544658746005</v>
          </cell>
          <cell r="P203">
            <v>6484.9768249612498</v>
          </cell>
          <cell r="Q203">
            <v>6808.814233436251</v>
          </cell>
        </row>
        <row r="204">
          <cell r="K204">
            <v>782</v>
          </cell>
          <cell r="L204">
            <v>5600.4494509766255</v>
          </cell>
          <cell r="M204">
            <v>5880.1876367512959</v>
          </cell>
          <cell r="N204">
            <v>6175.8012878752061</v>
          </cell>
          <cell r="O204">
            <v>6485.1721891683301</v>
          </cell>
          <cell r="P204">
            <v>6809.2256662093123</v>
          </cell>
          <cell r="Q204">
            <v>7149.2549451080631</v>
          </cell>
        </row>
        <row r="205">
          <cell r="K205">
            <v>783</v>
          </cell>
          <cell r="L205">
            <v>5796.4651817608074</v>
          </cell>
          <cell r="M205">
            <v>6085.9942040375918</v>
          </cell>
          <cell r="N205">
            <v>6391.9543329508379</v>
          </cell>
          <cell r="O205">
            <v>6712.1532157892216</v>
          </cell>
          <cell r="P205">
            <v>7047.5485645266381</v>
          </cell>
          <cell r="Q205">
            <v>7399.4788681868449</v>
          </cell>
        </row>
        <row r="206">
          <cell r="K206">
            <v>784</v>
          </cell>
          <cell r="L206">
            <v>5999.3414631224359</v>
          </cell>
          <cell r="M206">
            <v>6299.0040011789079</v>
          </cell>
          <cell r="N206">
            <v>6615.6727346041171</v>
          </cell>
          <cell r="O206">
            <v>6947.0785783418441</v>
          </cell>
          <cell r="P206">
            <v>7294.2127642850701</v>
          </cell>
          <cell r="Q206">
            <v>7658.4606285733844</v>
          </cell>
        </row>
        <row r="207">
          <cell r="K207">
            <v>785</v>
          </cell>
          <cell r="L207">
            <v>6209.3184143317212</v>
          </cell>
          <cell r="M207">
            <v>6519.4691412201701</v>
          </cell>
          <cell r="N207">
            <v>6847.2212803152615</v>
          </cell>
          <cell r="O207">
            <v>7190.2263285838089</v>
          </cell>
          <cell r="P207">
            <v>7549.5102110350472</v>
          </cell>
          <cell r="Q207">
            <v>7926.5067505734532</v>
          </cell>
        </row>
        <row r="208">
          <cell r="K208">
            <v>790</v>
          </cell>
          <cell r="L208">
            <v>5206.7372035000008</v>
          </cell>
          <cell r="M208">
            <v>5466.2790245000006</v>
          </cell>
          <cell r="N208">
            <v>5738.3055251900005</v>
          </cell>
          <cell r="O208">
            <v>6026.0584136900006</v>
          </cell>
          <cell r="P208">
            <v>6328.5118330000005</v>
          </cell>
          <cell r="Q208">
            <v>6643.4499320000004</v>
          </cell>
        </row>
        <row r="209">
          <cell r="K209">
            <v>791</v>
          </cell>
          <cell r="L209">
            <v>5388.9730056225008</v>
          </cell>
          <cell r="M209">
            <v>5657.5987903575005</v>
          </cell>
          <cell r="N209">
            <v>5939.1462185716509</v>
          </cell>
          <cell r="O209">
            <v>6236.9704581691503</v>
          </cell>
          <cell r="P209">
            <v>6550.0097471550007</v>
          </cell>
          <cell r="Q209">
            <v>6875.9706796200007</v>
          </cell>
        </row>
        <row r="210">
          <cell r="K210">
            <v>792</v>
          </cell>
          <cell r="L210">
            <v>5658.4216559036258</v>
          </cell>
          <cell r="M210">
            <v>5940.4787298753754</v>
          </cell>
          <cell r="N210">
            <v>6236.1035295002339</v>
          </cell>
          <cell r="O210">
            <v>6548.8189810776075</v>
          </cell>
          <cell r="P210">
            <v>6877.5102345127507</v>
          </cell>
          <cell r="Q210">
            <v>7219.769213601001</v>
          </cell>
        </row>
        <row r="211">
          <cell r="K211">
            <v>793</v>
          </cell>
          <cell r="L211">
            <v>5856.4664138602529</v>
          </cell>
          <cell r="M211">
            <v>6148.3954854210133</v>
          </cell>
          <cell r="N211">
            <v>6454.367153032742</v>
          </cell>
          <cell r="O211">
            <v>6778.0276454153236</v>
          </cell>
          <cell r="P211">
            <v>7118.2230927206965</v>
          </cell>
          <cell r="Q211">
            <v>7472.4611360770359</v>
          </cell>
        </row>
        <row r="212">
          <cell r="K212">
            <v>794</v>
          </cell>
          <cell r="L212">
            <v>6061.4427383453622</v>
          </cell>
          <cell r="M212">
            <v>6363.5893274107484</v>
          </cell>
          <cell r="N212">
            <v>6680.2700033888877</v>
          </cell>
          <cell r="O212">
            <v>7015.2586130048603</v>
          </cell>
          <cell r="P212">
            <v>7367.3609009659212</v>
          </cell>
          <cell r="Q212">
            <v>7733.9972758397325</v>
          </cell>
        </row>
        <row r="213">
          <cell r="K213">
            <v>795</v>
          </cell>
          <cell r="L213">
            <v>6273.5932341874495</v>
          </cell>
          <cell r="M213">
            <v>6586.3149538701246</v>
          </cell>
          <cell r="N213">
            <v>6914.0794535074992</v>
          </cell>
          <cell r="O213">
            <v>7260.7926644600302</v>
          </cell>
          <cell r="P213">
            <v>7625.2185324997281</v>
          </cell>
          <cell r="Q213">
            <v>8004.6871804941229</v>
          </cell>
        </row>
        <row r="214">
          <cell r="K214">
            <v>800</v>
          </cell>
          <cell r="L214">
            <v>5258.0300535000006</v>
          </cell>
          <cell r="M214">
            <v>5519.6235885000006</v>
          </cell>
          <cell r="N214">
            <v>5796.9435113100008</v>
          </cell>
          <cell r="O214">
            <v>6087.7739708100007</v>
          </cell>
          <cell r="P214">
            <v>6391.2635056899999</v>
          </cell>
          <cell r="Q214">
            <v>6710.3871012500003</v>
          </cell>
        </row>
        <row r="215">
          <cell r="K215">
            <v>801</v>
          </cell>
          <cell r="L215">
            <v>5442.0611053725006</v>
          </cell>
          <cell r="M215">
            <v>5712.8104140975011</v>
          </cell>
          <cell r="N215">
            <v>5999.8365342058505</v>
          </cell>
          <cell r="O215">
            <v>6300.8460597883504</v>
          </cell>
          <cell r="P215">
            <v>6614.9577283891495</v>
          </cell>
          <cell r="Q215">
            <v>6945.2506497937502</v>
          </cell>
        </row>
        <row r="216">
          <cell r="K216">
            <v>802</v>
          </cell>
          <cell r="L216">
            <v>5714.1641606411258</v>
          </cell>
          <cell r="M216">
            <v>5998.4509348023757</v>
          </cell>
          <cell r="N216">
            <v>6299.8283609161426</v>
          </cell>
          <cell r="O216">
            <v>6615.8883627777677</v>
          </cell>
          <cell r="P216">
            <v>6945.7056148086067</v>
          </cell>
          <cell r="Q216">
            <v>7292.5131822834373</v>
          </cell>
        </row>
        <row r="217">
          <cell r="K217">
            <v>803</v>
          </cell>
          <cell r="L217">
            <v>5914.1599062635651</v>
          </cell>
          <cell r="M217">
            <v>6208.3967175204589</v>
          </cell>
          <cell r="N217">
            <v>6520.3223535482075</v>
          </cell>
          <cell r="O217">
            <v>6847.4444554749898</v>
          </cell>
          <cell r="P217">
            <v>7188.8053113269079</v>
          </cell>
          <cell r="Q217">
            <v>7547.7511436633577</v>
          </cell>
        </row>
        <row r="218">
          <cell r="K218">
            <v>804</v>
          </cell>
          <cell r="L218">
            <v>6121.1555029827896</v>
          </cell>
          <cell r="M218">
            <v>6425.6906026336746</v>
          </cell>
          <cell r="N218">
            <v>6748.5336359223948</v>
          </cell>
          <cell r="O218">
            <v>7087.1050114166146</v>
          </cell>
          <cell r="P218">
            <v>7440.4134972233496</v>
          </cell>
          <cell r="Q218">
            <v>7811.922433691575</v>
          </cell>
        </row>
        <row r="219">
          <cell r="K219">
            <v>805</v>
          </cell>
          <cell r="L219">
            <v>6335.3959455871873</v>
          </cell>
          <cell r="M219">
            <v>6650.5897737258529</v>
          </cell>
          <cell r="N219">
            <v>6984.7323131796784</v>
          </cell>
          <cell r="O219">
            <v>7335.1536868161966</v>
          </cell>
          <cell r="P219">
            <v>7700.827969626167</v>
          </cell>
          <cell r="Q219">
            <v>8085.3397188707804</v>
          </cell>
        </row>
        <row r="220">
          <cell r="K220">
            <v>810</v>
          </cell>
          <cell r="L220">
            <v>5311.3746175000006</v>
          </cell>
          <cell r="M220">
            <v>5576.1277920600005</v>
          </cell>
          <cell r="N220">
            <v>5855.5096874400006</v>
          </cell>
          <cell r="O220">
            <v>6146.4222155000007</v>
          </cell>
          <cell r="P220">
            <v>6454.0049198100005</v>
          </cell>
          <cell r="Q220">
            <v>6776.2984135000006</v>
          </cell>
        </row>
        <row r="221">
          <cell r="K221">
            <v>811</v>
          </cell>
          <cell r="L221">
            <v>5497.2727291125002</v>
          </cell>
          <cell r="M221">
            <v>5771.2922647821006</v>
          </cell>
          <cell r="N221">
            <v>6060.4525265004004</v>
          </cell>
          <cell r="O221">
            <v>6361.5469930425006</v>
          </cell>
          <cell r="P221">
            <v>6679.8950920033503</v>
          </cell>
          <cell r="Q221">
            <v>7013.4688579725007</v>
          </cell>
        </row>
        <row r="222">
          <cell r="K222">
            <v>812</v>
          </cell>
          <cell r="L222">
            <v>5772.1363655681253</v>
          </cell>
          <cell r="M222">
            <v>6059.8568780212054</v>
          </cell>
          <cell r="N222">
            <v>6363.4751528254201</v>
          </cell>
          <cell r="O222">
            <v>6679.6243426946257</v>
          </cell>
          <cell r="P222">
            <v>7013.889846603518</v>
          </cell>
          <cell r="Q222">
            <v>7364.1423008711254</v>
          </cell>
        </row>
        <row r="223">
          <cell r="K223">
            <v>813</v>
          </cell>
          <cell r="L223">
            <v>5974.1611383630097</v>
          </cell>
          <cell r="M223">
            <v>6271.9518687519476</v>
          </cell>
          <cell r="N223">
            <v>6586.1967831743095</v>
          </cell>
          <cell r="O223">
            <v>6913.4111946889379</v>
          </cell>
          <cell r="P223">
            <v>7259.3759912346413</v>
          </cell>
          <cell r="Q223">
            <v>7621.8872814016149</v>
          </cell>
        </row>
        <row r="224">
          <cell r="K224">
            <v>814</v>
          </cell>
          <cell r="L224">
            <v>6183.2567782057149</v>
          </cell>
          <cell r="M224">
            <v>6491.4701841582655</v>
          </cell>
          <cell r="N224">
            <v>6816.71367058541</v>
          </cell>
          <cell r="O224">
            <v>7155.3805865030508</v>
          </cell>
          <cell r="P224">
            <v>7513.4541509278542</v>
          </cell>
          <cell r="Q224">
            <v>7888.6533362506716</v>
          </cell>
        </row>
        <row r="225">
          <cell r="K225">
            <v>815</v>
          </cell>
          <cell r="L225">
            <v>6399.6707654429147</v>
          </cell>
          <cell r="M225">
            <v>6718.6716406038049</v>
          </cell>
          <cell r="N225">
            <v>7055.2986490558997</v>
          </cell>
          <cell r="O225">
            <v>7405.818907030658</v>
          </cell>
          <cell r="P225">
            <v>7776.4250462103291</v>
          </cell>
          <cell r="Q225">
            <v>8164.7562030194449</v>
          </cell>
        </row>
        <row r="226">
          <cell r="K226">
            <v>820</v>
          </cell>
          <cell r="L226">
            <v>5363.6933245</v>
          </cell>
          <cell r="M226">
            <v>5631.6163971900005</v>
          </cell>
          <cell r="N226">
            <v>5913.0397480000001</v>
          </cell>
          <cell r="O226">
            <v>6209.1738881900001</v>
          </cell>
          <cell r="P226">
            <v>6518.8903750600011</v>
          </cell>
          <cell r="Q226">
            <v>6846.3952223100005</v>
          </cell>
        </row>
        <row r="227">
          <cell r="K227">
            <v>821</v>
          </cell>
          <cell r="L227">
            <v>5551.4225908574999</v>
          </cell>
          <cell r="M227">
            <v>5828.7229710916508</v>
          </cell>
          <cell r="N227">
            <v>6119.9961391799998</v>
          </cell>
          <cell r="O227">
            <v>6426.4949742766503</v>
          </cell>
          <cell r="P227">
            <v>6747.051538187101</v>
          </cell>
          <cell r="Q227">
            <v>7086.0190550908501</v>
          </cell>
        </row>
        <row r="228">
          <cell r="K228">
            <v>822</v>
          </cell>
          <cell r="L228">
            <v>5828.9937204003745</v>
          </cell>
          <cell r="M228">
            <v>6120.1591196462332</v>
          </cell>
          <cell r="N228">
            <v>6425.9959461389999</v>
          </cell>
          <cell r="O228">
            <v>6747.8197229904827</v>
          </cell>
          <cell r="P228">
            <v>7084.4041150964558</v>
          </cell>
          <cell r="Q228">
            <v>7440.3200078453929</v>
          </cell>
        </row>
        <row r="229">
          <cell r="K229">
            <v>823</v>
          </cell>
          <cell r="L229">
            <v>6033.0085006143872</v>
          </cell>
          <cell r="M229">
            <v>6334.3646888338517</v>
          </cell>
          <cell r="N229">
            <v>6650.9058042538645</v>
          </cell>
          <cell r="O229">
            <v>6983.9934132951494</v>
          </cell>
          <cell r="P229">
            <v>7332.3582591248314</v>
          </cell>
          <cell r="Q229">
            <v>7700.7312081199816</v>
          </cell>
        </row>
        <row r="230">
          <cell r="K230">
            <v>824</v>
          </cell>
          <cell r="L230">
            <v>6244.1637981358908</v>
          </cell>
          <cell r="M230">
            <v>6556.0674529430362</v>
          </cell>
          <cell r="N230">
            <v>6883.6875074027494</v>
          </cell>
          <cell r="O230">
            <v>7228.4331827604792</v>
          </cell>
          <cell r="P230">
            <v>7588.9907981942006</v>
          </cell>
          <cell r="Q230">
            <v>7970.2568004041814</v>
          </cell>
        </row>
        <row r="231">
          <cell r="K231">
            <v>825</v>
          </cell>
          <cell r="L231">
            <v>6462.7095310706472</v>
          </cell>
          <cell r="M231">
            <v>6785.5298137960426</v>
          </cell>
          <cell r="N231">
            <v>7124.6165701618456</v>
          </cell>
          <cell r="O231">
            <v>7481.428344157096</v>
          </cell>
          <cell r="P231">
            <v>7854.6054761309979</v>
          </cell>
          <cell r="Q231">
            <v>8249.2157884183271</v>
          </cell>
        </row>
        <row r="232">
          <cell r="K232">
            <v>830</v>
          </cell>
          <cell r="L232">
            <v>5416.0120315000004</v>
          </cell>
          <cell r="M232">
            <v>5688.1206007500004</v>
          </cell>
          <cell r="N232">
            <v>5972.7138496900006</v>
          </cell>
          <cell r="O232">
            <v>6272.0076294400005</v>
          </cell>
          <cell r="P232">
            <v>6584.8016873100005</v>
          </cell>
          <cell r="Q232">
            <v>6912.3065345599998</v>
          </cell>
        </row>
        <row r="233">
          <cell r="K233">
            <v>831</v>
          </cell>
          <cell r="L233">
            <v>5605.5724526025006</v>
          </cell>
          <cell r="M233">
            <v>5887.2048217762504</v>
          </cell>
          <cell r="N233">
            <v>6181.7588344291507</v>
          </cell>
          <cell r="O233">
            <v>6491.5278964704003</v>
          </cell>
          <cell r="P233">
            <v>6815.2697463658506</v>
          </cell>
          <cell r="Q233">
            <v>7154.2372632695997</v>
          </cell>
        </row>
        <row r="234">
          <cell r="K234">
            <v>832</v>
          </cell>
          <cell r="L234">
            <v>5885.8510752326256</v>
          </cell>
          <cell r="M234">
            <v>6181.5650628650628</v>
          </cell>
          <cell r="N234">
            <v>6490.8467761506081</v>
          </cell>
          <cell r="O234">
            <v>6816.1042912939201</v>
          </cell>
          <cell r="P234">
            <v>7156.0332336841429</v>
          </cell>
          <cell r="Q234">
            <v>7511.94912643308</v>
          </cell>
        </row>
        <row r="235">
          <cell r="K235">
            <v>833</v>
          </cell>
          <cell r="L235">
            <v>6091.8558628657674</v>
          </cell>
          <cell r="M235">
            <v>6397.9198400653404</v>
          </cell>
          <cell r="N235">
            <v>6718.0264133158798</v>
          </cell>
          <cell r="O235">
            <v>7054.6679414892078</v>
          </cell>
          <cell r="P235">
            <v>7406.4943968630878</v>
          </cell>
          <cell r="Q235">
            <v>7774.867345858238</v>
          </cell>
        </row>
        <row r="236">
          <cell r="K236">
            <v>834</v>
          </cell>
          <cell r="L236">
            <v>6305.0708180660695</v>
          </cell>
          <cell r="M236">
            <v>6621.8470344676271</v>
          </cell>
          <cell r="N236">
            <v>6953.1573377819359</v>
          </cell>
          <cell r="O236">
            <v>7301.5813194413304</v>
          </cell>
          <cell r="P236">
            <v>7665.7217007532963</v>
          </cell>
          <cell r="Q236">
            <v>8046.9877029632762</v>
          </cell>
        </row>
        <row r="237">
          <cell r="K237">
            <v>835</v>
          </cell>
          <cell r="L237">
            <v>6525.7482966983816</v>
          </cell>
          <cell r="M237">
            <v>6853.6116806739938</v>
          </cell>
          <cell r="N237">
            <v>7196.5178446043037</v>
          </cell>
          <cell r="O237">
            <v>7557.136665621777</v>
          </cell>
          <cell r="P237">
            <v>7934.0219602796615</v>
          </cell>
          <cell r="Q237">
            <v>8328.6322725669907</v>
          </cell>
        </row>
        <row r="238">
          <cell r="K238">
            <v>840</v>
          </cell>
          <cell r="L238">
            <v>5472.5162350600003</v>
          </cell>
          <cell r="M238">
            <v>5745.65066131</v>
          </cell>
          <cell r="N238">
            <v>6032.3776928100006</v>
          </cell>
          <cell r="O238">
            <v>6333.7231865599997</v>
          </cell>
          <cell r="P238">
            <v>6650.7129995599998</v>
          </cell>
          <cell r="Q238">
            <v>6983.521527500001</v>
          </cell>
        </row>
        <row r="239">
          <cell r="K239">
            <v>841</v>
          </cell>
          <cell r="L239">
            <v>5664.0543032871001</v>
          </cell>
          <cell r="M239">
            <v>5946.7484344558497</v>
          </cell>
          <cell r="N239">
            <v>6243.5109120583502</v>
          </cell>
          <cell r="O239">
            <v>6555.4034980895995</v>
          </cell>
          <cell r="P239">
            <v>6883.4879545446001</v>
          </cell>
          <cell r="Q239">
            <v>7227.9447809625008</v>
          </cell>
        </row>
        <row r="240">
          <cell r="K240">
            <v>842</v>
          </cell>
          <cell r="L240">
            <v>5947.2570184514552</v>
          </cell>
          <cell r="M240">
            <v>6244.0858561786426</v>
          </cell>
          <cell r="N240">
            <v>6555.6864576612679</v>
          </cell>
          <cell r="O240">
            <v>6883.1736729940794</v>
          </cell>
          <cell r="P240">
            <v>7227.6623522718301</v>
          </cell>
          <cell r="Q240">
            <v>7589.3420200106257</v>
          </cell>
        </row>
        <row r="241">
          <cell r="K241">
            <v>843</v>
          </cell>
          <cell r="L241">
            <v>6155.4110140972562</v>
          </cell>
          <cell r="M241">
            <v>6462.6288611448954</v>
          </cell>
          <cell r="N241">
            <v>6785.1354836794126</v>
          </cell>
          <cell r="O241">
            <v>7124.0847515488722</v>
          </cell>
          <cell r="P241">
            <v>7480.6305346013442</v>
          </cell>
          <cell r="Q241">
            <v>7854.9689907109978</v>
          </cell>
        </row>
        <row r="242">
          <cell r="K242">
            <v>844</v>
          </cell>
          <cell r="L242">
            <v>6370.8503995906603</v>
          </cell>
          <cell r="M242">
            <v>6688.8208712849664</v>
          </cell>
          <cell r="N242">
            <v>7022.6152256081923</v>
          </cell>
          <cell r="O242">
            <v>7373.4277178530829</v>
          </cell>
          <cell r="P242">
            <v>7742.4526033123911</v>
          </cell>
          <cell r="Q242">
            <v>8129.8929053858828</v>
          </cell>
        </row>
        <row r="243">
          <cell r="K243">
            <v>845</v>
          </cell>
          <cell r="L243">
            <v>6593.8301635763337</v>
          </cell>
          <cell r="M243">
            <v>6922.9296017799406</v>
          </cell>
          <cell r="N243">
            <v>7268.4067585044795</v>
          </cell>
          <cell r="O243">
            <v>7631.4976879779406</v>
          </cell>
          <cell r="P243">
            <v>8013.4384444283251</v>
          </cell>
          <cell r="Q243">
            <v>8414.4391570743883</v>
          </cell>
        </row>
        <row r="244">
          <cell r="K244">
            <v>850</v>
          </cell>
          <cell r="L244">
            <v>5526.9789831900007</v>
          </cell>
          <cell r="M244">
            <v>5803.1909804400002</v>
          </cell>
          <cell r="N244">
            <v>6091.9697259400009</v>
          </cell>
          <cell r="O244">
            <v>6396.47485925</v>
          </cell>
          <cell r="P244">
            <v>6717.7424959400005</v>
          </cell>
          <cell r="Q244">
            <v>7052.5924793100003</v>
          </cell>
        </row>
        <row r="245">
          <cell r="K245">
            <v>851</v>
          </cell>
          <cell r="L245">
            <v>5720.4232476016505</v>
          </cell>
          <cell r="M245">
            <v>6006.3026647554007</v>
          </cell>
          <cell r="N245">
            <v>6305.1886663479008</v>
          </cell>
          <cell r="O245">
            <v>6620.35147932375</v>
          </cell>
          <cell r="P245">
            <v>6952.8634832979005</v>
          </cell>
          <cell r="Q245">
            <v>7299.4332160858503</v>
          </cell>
        </row>
        <row r="246">
          <cell r="K246">
            <v>852</v>
          </cell>
          <cell r="L246">
            <v>6006.4444099817329</v>
          </cell>
          <cell r="M246">
            <v>6306.6177979931708</v>
          </cell>
          <cell r="N246">
            <v>6620.4480996652956</v>
          </cell>
          <cell r="O246">
            <v>6951.3690532899373</v>
          </cell>
          <cell r="P246">
            <v>7300.5066574627954</v>
          </cell>
          <cell r="Q246">
            <v>7664.404876890143</v>
          </cell>
        </row>
        <row r="247">
          <cell r="K247">
            <v>853</v>
          </cell>
          <cell r="L247">
            <v>6216.6699643310931</v>
          </cell>
          <cell r="M247">
            <v>6527.349420922932</v>
          </cell>
          <cell r="N247">
            <v>6852.1637831535809</v>
          </cell>
          <cell r="O247">
            <v>7194.6669701550854</v>
          </cell>
          <cell r="P247">
            <v>7556.0243904739937</v>
          </cell>
          <cell r="Q247">
            <v>7932.6590475812982</v>
          </cell>
        </row>
        <row r="248">
          <cell r="K248">
            <v>854</v>
          </cell>
          <cell r="L248">
            <v>6434.2534130826816</v>
          </cell>
          <cell r="M248">
            <v>6755.806650655235</v>
          </cell>
          <cell r="N248">
            <v>7091.989515563956</v>
          </cell>
          <cell r="O248">
            <v>7446.4803141105131</v>
          </cell>
          <cell r="P248">
            <v>7820.4852441405837</v>
          </cell>
          <cell r="Q248">
            <v>8210.3021142466441</v>
          </cell>
        </row>
        <row r="249">
          <cell r="K249">
            <v>855</v>
          </cell>
          <cell r="L249">
            <v>6659.4522825405757</v>
          </cell>
          <cell r="M249">
            <v>6992.259883428168</v>
          </cell>
          <cell r="N249">
            <v>7340.2091486086947</v>
          </cell>
          <cell r="O249">
            <v>7707.1071251043813</v>
          </cell>
          <cell r="P249">
            <v>8094.2022276855041</v>
          </cell>
          <cell r="Q249">
            <v>8497.6626882452765</v>
          </cell>
        </row>
        <row r="250">
          <cell r="K250">
            <v>860</v>
          </cell>
          <cell r="L250">
            <v>5582.3752611900009</v>
          </cell>
          <cell r="M250">
            <v>5861.7468980000003</v>
          </cell>
          <cell r="N250">
            <v>6152.6594260600004</v>
          </cell>
          <cell r="O250">
            <v>6462.3861715000003</v>
          </cell>
          <cell r="P250">
            <v>6783.6538081900007</v>
          </cell>
          <cell r="Q250">
            <v>7124.7512606900009</v>
          </cell>
        </row>
        <row r="251">
          <cell r="K251">
            <v>861</v>
          </cell>
          <cell r="L251">
            <v>5777.7583953316507</v>
          </cell>
          <cell r="M251">
            <v>6066.9080394299999</v>
          </cell>
          <cell r="N251">
            <v>6368.0025059721002</v>
          </cell>
          <cell r="O251">
            <v>6688.5696875025005</v>
          </cell>
          <cell r="P251">
            <v>7021.081691476651</v>
          </cell>
          <cell r="Q251">
            <v>7374.1175548141509</v>
          </cell>
        </row>
        <row r="252">
          <cell r="K252">
            <v>862</v>
          </cell>
          <cell r="L252">
            <v>6066.6463150982336</v>
          </cell>
          <cell r="M252">
            <v>6370.2534414014999</v>
          </cell>
          <cell r="N252">
            <v>6686.4026312707056</v>
          </cell>
          <cell r="O252">
            <v>7022.9981718776253</v>
          </cell>
          <cell r="P252">
            <v>7372.1357760504834</v>
          </cell>
          <cell r="Q252">
            <v>7742.8234325548583</v>
          </cell>
        </row>
        <row r="253">
          <cell r="K253">
            <v>863</v>
          </cell>
          <cell r="L253">
            <v>6278.9789361266721</v>
          </cell>
          <cell r="M253">
            <v>6593.2123118505524</v>
          </cell>
          <cell r="N253">
            <v>6920.4267233651799</v>
          </cell>
          <cell r="O253">
            <v>7268.8031078933418</v>
          </cell>
          <cell r="P253">
            <v>7630.16052821225</v>
          </cell>
          <cell r="Q253">
            <v>8013.8222526942782</v>
          </cell>
        </row>
        <row r="254">
          <cell r="K254">
            <v>864</v>
          </cell>
          <cell r="L254">
            <v>6498.7431988911057</v>
          </cell>
          <cell r="M254">
            <v>6823.9747427653219</v>
          </cell>
          <cell r="N254">
            <v>7162.641658682961</v>
          </cell>
          <cell r="O254">
            <v>7523.2112166696088</v>
          </cell>
          <cell r="P254">
            <v>7897.2161466996786</v>
          </cell>
          <cell r="Q254">
            <v>8294.3060315385774</v>
          </cell>
        </row>
        <row r="255">
          <cell r="K255">
            <v>865</v>
          </cell>
          <cell r="L255">
            <v>6726.1992108522945</v>
          </cell>
          <cell r="M255">
            <v>7062.8138587621079</v>
          </cell>
          <cell r="N255">
            <v>7413.3341167368644</v>
          </cell>
          <cell r="O255">
            <v>7786.5236092530449</v>
          </cell>
          <cell r="P255">
            <v>8173.6187118341677</v>
          </cell>
          <cell r="Q255">
            <v>8584.606742642427</v>
          </cell>
        </row>
        <row r="256">
          <cell r="K256">
            <v>870</v>
          </cell>
          <cell r="L256">
            <v>5636.8277507499997</v>
          </cell>
          <cell r="M256">
            <v>5919.3692856900007</v>
          </cell>
          <cell r="N256">
            <v>6215.49316731</v>
          </cell>
          <cell r="O256">
            <v>6525.2199127500007</v>
          </cell>
          <cell r="P256">
            <v>6852.7247600000001</v>
          </cell>
          <cell r="Q256">
            <v>7194.8480695000007</v>
          </cell>
        </row>
        <row r="257">
          <cell r="K257">
            <v>871</v>
          </cell>
          <cell r="L257">
            <v>5834.1167220262496</v>
          </cell>
          <cell r="M257">
            <v>6126.5472106891502</v>
          </cell>
          <cell r="N257">
            <v>6433.0354281658501</v>
          </cell>
          <cell r="O257">
            <v>6753.6026096962505</v>
          </cell>
          <cell r="P257">
            <v>7092.5701265999996</v>
          </cell>
          <cell r="Q257">
            <v>7446.6677519325012</v>
          </cell>
        </row>
        <row r="258">
          <cell r="K258">
            <v>872</v>
          </cell>
          <cell r="L258">
            <v>6125.8225581275619</v>
          </cell>
          <cell r="M258">
            <v>6432.8745712236077</v>
          </cell>
          <cell r="N258">
            <v>6754.6871995741431</v>
          </cell>
          <cell r="O258">
            <v>7091.2827401810628</v>
          </cell>
          <cell r="P258">
            <v>7447.1986329299998</v>
          </cell>
          <cell r="Q258">
            <v>7819.0011395291267</v>
          </cell>
        </row>
        <row r="259">
          <cell r="K259">
            <v>873</v>
          </cell>
          <cell r="L259">
            <v>6340.2263476620265</v>
          </cell>
          <cell r="M259">
            <v>6658.0251812164342</v>
          </cell>
          <cell r="N259">
            <v>6991.1012515592383</v>
          </cell>
          <cell r="O259">
            <v>7339.4776360874002</v>
          </cell>
          <cell r="P259">
            <v>7707.8505850825495</v>
          </cell>
          <cell r="Q259">
            <v>8092.6661794126458</v>
          </cell>
        </row>
        <row r="260">
          <cell r="K260">
            <v>874</v>
          </cell>
          <cell r="L260">
            <v>6562.1342698301978</v>
          </cell>
          <cell r="M260">
            <v>6891.0560625590097</v>
          </cell>
          <cell r="N260">
            <v>7235.7897953638121</v>
          </cell>
          <cell r="O260">
            <v>7596.3593533504591</v>
          </cell>
          <cell r="P260">
            <v>7977.6253555604389</v>
          </cell>
          <cell r="Q260">
            <v>8375.909495692089</v>
          </cell>
        </row>
        <row r="261">
          <cell r="K261">
            <v>875</v>
          </cell>
          <cell r="L261">
            <v>6791.8089692742551</v>
          </cell>
          <cell r="M261">
            <v>7132.2430247485754</v>
          </cell>
          <cell r="N261">
            <v>7489.0424382015453</v>
          </cell>
          <cell r="O261">
            <v>7862.2319307177249</v>
          </cell>
          <cell r="P261">
            <v>8256.8422430050541</v>
          </cell>
          <cell r="Q261">
            <v>8669.0663280413119</v>
          </cell>
        </row>
        <row r="262">
          <cell r="K262">
            <v>880</v>
          </cell>
          <cell r="L262">
            <v>5694.3578113100002</v>
          </cell>
          <cell r="M262">
            <v>5977.9252032499999</v>
          </cell>
          <cell r="N262">
            <v>6276.1931260000001</v>
          </cell>
          <cell r="O262">
            <v>6590.1053680000005</v>
          </cell>
          <cell r="P262">
            <v>6921.7957118100003</v>
          </cell>
          <cell r="Q262">
            <v>7267.0889194400006</v>
          </cell>
        </row>
        <row r="263">
          <cell r="K263">
            <v>881</v>
          </cell>
          <cell r="L263">
            <v>5893.6603347058499</v>
          </cell>
          <cell r="M263">
            <v>6187.1525853637495</v>
          </cell>
          <cell r="N263">
            <v>6495.8598854100001</v>
          </cell>
          <cell r="O263">
            <v>6820.7590558800002</v>
          </cell>
          <cell r="P263">
            <v>7164.0585617233501</v>
          </cell>
          <cell r="Q263">
            <v>7521.4370316204004</v>
          </cell>
        </row>
        <row r="264">
          <cell r="K264">
            <v>882</v>
          </cell>
          <cell r="L264">
            <v>6188.3433514411427</v>
          </cell>
          <cell r="M264">
            <v>6496.5102146319368</v>
          </cell>
          <cell r="N264">
            <v>6820.6528796804996</v>
          </cell>
          <cell r="O264">
            <v>7161.7970086740006</v>
          </cell>
          <cell r="P264">
            <v>7522.261489809518</v>
          </cell>
          <cell r="Q264">
            <v>7897.5088832014208</v>
          </cell>
        </row>
        <row r="265">
          <cell r="K265">
            <v>883</v>
          </cell>
          <cell r="L265">
            <v>6404.9353687415824</v>
          </cell>
          <cell r="M265">
            <v>6723.8880721440546</v>
          </cell>
          <cell r="N265">
            <v>7059.3757304693172</v>
          </cell>
          <cell r="O265">
            <v>7412.4599039775903</v>
          </cell>
          <cell r="P265">
            <v>7785.5406419528508</v>
          </cell>
          <cell r="Q265">
            <v>8173.9216941134709</v>
          </cell>
        </row>
        <row r="266">
          <cell r="K266">
            <v>884</v>
          </cell>
          <cell r="L266">
            <v>6629.1081066475381</v>
          </cell>
          <cell r="M266">
            <v>6959.2241546690966</v>
          </cell>
          <cell r="N266">
            <v>7306.4538810357435</v>
          </cell>
          <cell r="O266">
            <v>7671.8960006168063</v>
          </cell>
          <cell r="P266">
            <v>8058.0345644212002</v>
          </cell>
          <cell r="Q266">
            <v>8460.0089534074432</v>
          </cell>
        </row>
        <row r="267">
          <cell r="K267">
            <v>885</v>
          </cell>
          <cell r="L267">
            <v>6861.126890380202</v>
          </cell>
          <cell r="M267">
            <v>7202.7970000825153</v>
          </cell>
          <cell r="N267">
            <v>7562.1797668719946</v>
          </cell>
          <cell r="O267">
            <v>7940.4123606383946</v>
          </cell>
          <cell r="P267">
            <v>8340.0657741759424</v>
          </cell>
          <cell r="Q267">
            <v>8756.1092667767043</v>
          </cell>
        </row>
        <row r="268">
          <cell r="K268">
            <v>890</v>
          </cell>
          <cell r="L268">
            <v>5750.8722734399998</v>
          </cell>
          <cell r="M268">
            <v>6037.5993049400004</v>
          </cell>
          <cell r="N268">
            <v>6340.9965126900006</v>
          </cell>
          <cell r="O268">
            <v>6656.0166802499998</v>
          </cell>
          <cell r="P268">
            <v>6989.7587380600007</v>
          </cell>
          <cell r="Q268">
            <v>7340.3453678100004</v>
          </cell>
        </row>
        <row r="269">
          <cell r="K269">
            <v>891</v>
          </cell>
          <cell r="L269">
            <v>5952.1528030104</v>
          </cell>
          <cell r="M269">
            <v>6248.9152806129005</v>
          </cell>
          <cell r="N269">
            <v>6562.9313906341504</v>
          </cell>
          <cell r="O269">
            <v>6888.9772640587498</v>
          </cell>
          <cell r="P269">
            <v>7234.4002938921003</v>
          </cell>
          <cell r="Q269">
            <v>7597.2574556833506</v>
          </cell>
        </row>
        <row r="270">
          <cell r="K270">
            <v>892</v>
          </cell>
          <cell r="L270">
            <v>6249.7604431609197</v>
          </cell>
          <cell r="M270">
            <v>6561.361044643545</v>
          </cell>
          <cell r="N270">
            <v>6891.0779601658578</v>
          </cell>
          <cell r="O270">
            <v>7233.4261272616877</v>
          </cell>
          <cell r="P270">
            <v>7596.1203085867055</v>
          </cell>
          <cell r="Q270">
            <v>7977.1203284675184</v>
          </cell>
        </row>
        <row r="271">
          <cell r="K271">
            <v>893</v>
          </cell>
          <cell r="L271">
            <v>6468.5020586715518</v>
          </cell>
          <cell r="M271">
            <v>6791.008681206069</v>
          </cell>
          <cell r="N271">
            <v>7132.265688771663</v>
          </cell>
          <cell r="O271">
            <v>7486.5960417158467</v>
          </cell>
          <cell r="P271">
            <v>7861.9845193872407</v>
          </cell>
          <cell r="Q271">
            <v>8256.3195399638807</v>
          </cell>
        </row>
        <row r="272">
          <cell r="K272">
            <v>894</v>
          </cell>
          <cell r="L272">
            <v>6694.8996307250563</v>
          </cell>
          <cell r="M272">
            <v>7028.6939850482813</v>
          </cell>
          <cell r="N272">
            <v>7381.8949878786716</v>
          </cell>
          <cell r="O272">
            <v>7748.6269031759011</v>
          </cell>
          <cell r="P272">
            <v>8137.1539775657939</v>
          </cell>
          <cell r="Q272">
            <v>8545.2907238626158</v>
          </cell>
        </row>
        <row r="273">
          <cell r="K273">
            <v>895</v>
          </cell>
          <cell r="L273">
            <v>6929.2211178004336</v>
          </cell>
          <cell r="M273">
            <v>7274.6982745249716</v>
          </cell>
          <cell r="N273">
            <v>7640.261312454425</v>
          </cell>
          <cell r="O273">
            <v>8019.8288447870573</v>
          </cell>
          <cell r="P273">
            <v>8421.9543667805974</v>
          </cell>
          <cell r="Q273">
            <v>8844.3758991978066</v>
          </cell>
        </row>
        <row r="274">
          <cell r="K274">
            <v>900</v>
          </cell>
          <cell r="L274">
            <v>5808.4023340000003</v>
          </cell>
          <cell r="M274">
            <v>6097.1810795000001</v>
          </cell>
          <cell r="N274">
            <v>6403.8302539400001</v>
          </cell>
          <cell r="O274">
            <v>6723.9797065000002</v>
          </cell>
          <cell r="P274">
            <v>7059.8658054400003</v>
          </cell>
          <cell r="Q274">
            <v>7411.4782921900005</v>
          </cell>
        </row>
        <row r="275">
          <cell r="K275">
            <v>901</v>
          </cell>
          <cell r="L275">
            <v>6011.6964156900003</v>
          </cell>
          <cell r="M275">
            <v>6310.5824172825005</v>
          </cell>
          <cell r="N275">
            <v>6627.9643128279004</v>
          </cell>
          <cell r="O275">
            <v>6959.3189962275001</v>
          </cell>
          <cell r="P275">
            <v>7306.9611086304003</v>
          </cell>
          <cell r="Q275">
            <v>7670.8800324166505</v>
          </cell>
        </row>
        <row r="276">
          <cell r="K276">
            <v>902</v>
          </cell>
          <cell r="L276">
            <v>6312.2812364745005</v>
          </cell>
          <cell r="M276">
            <v>6626.1115381466252</v>
          </cell>
          <cell r="N276">
            <v>6959.3625284692953</v>
          </cell>
          <cell r="O276">
            <v>7307.2849460388752</v>
          </cell>
          <cell r="P276">
            <v>7672.3091640619205</v>
          </cell>
          <cell r="Q276">
            <v>8054.4240340374827</v>
          </cell>
        </row>
        <row r="277">
          <cell r="K277">
            <v>903</v>
          </cell>
          <cell r="L277">
            <v>6533.2110797511077</v>
          </cell>
          <cell r="M277">
            <v>6858.0254419817575</v>
          </cell>
          <cell r="N277">
            <v>7202.9402169657205</v>
          </cell>
          <cell r="O277">
            <v>7563.0399191502356</v>
          </cell>
          <cell r="P277">
            <v>7940.8399848040881</v>
          </cell>
          <cell r="Q277">
            <v>8336.3288752287954</v>
          </cell>
        </row>
        <row r="278">
          <cell r="K278">
            <v>904</v>
          </cell>
          <cell r="L278">
            <v>6761.8734675423966</v>
          </cell>
          <cell r="M278">
            <v>7098.0563324511186</v>
          </cell>
          <cell r="N278">
            <v>7455.0431245595209</v>
          </cell>
          <cell r="O278">
            <v>7827.7463163204939</v>
          </cell>
          <cell r="P278">
            <v>8218.769384272231</v>
          </cell>
          <cell r="Q278">
            <v>8628.1003858618024</v>
          </cell>
        </row>
        <row r="279">
          <cell r="K279">
            <v>905</v>
          </cell>
          <cell r="L279">
            <v>6998.5390389063805</v>
          </cell>
          <cell r="M279">
            <v>7346.4883040869081</v>
          </cell>
          <cell r="N279">
            <v>7715.9696339191041</v>
          </cell>
          <cell r="O279">
            <v>8101.7174373917114</v>
          </cell>
          <cell r="P279">
            <v>8506.42631272176</v>
          </cell>
          <cell r="Q279">
            <v>8930.0838993669659</v>
          </cell>
        </row>
        <row r="280">
          <cell r="K280">
            <v>910</v>
          </cell>
          <cell r="L280">
            <v>5867.0505786900003</v>
          </cell>
          <cell r="M280">
            <v>6158.9889637500009</v>
          </cell>
          <cell r="N280">
            <v>6467.5975250600004</v>
          </cell>
          <cell r="O280">
            <v>6792.0248013100008</v>
          </cell>
          <cell r="P280">
            <v>7129.962614250001</v>
          </cell>
          <cell r="Q280">
            <v>7486.7864545600005</v>
          </cell>
        </row>
        <row r="281">
          <cell r="K281">
            <v>911</v>
          </cell>
          <cell r="L281">
            <v>6072.3973489441505</v>
          </cell>
          <cell r="M281">
            <v>6374.5535774812506</v>
          </cell>
          <cell r="N281">
            <v>6693.9634384371002</v>
          </cell>
          <cell r="O281">
            <v>7029.7456693558506</v>
          </cell>
          <cell r="P281">
            <v>7379.5113057487515</v>
          </cell>
          <cell r="Q281">
            <v>7748.8239804696004</v>
          </cell>
        </row>
        <row r="282">
          <cell r="K282">
            <v>912</v>
          </cell>
          <cell r="L282">
            <v>6376.0172163913576</v>
          </cell>
          <cell r="M282">
            <v>6693.2812563553134</v>
          </cell>
          <cell r="N282">
            <v>7028.6616103589549</v>
          </cell>
          <cell r="O282">
            <v>7381.2329528236432</v>
          </cell>
          <cell r="P282">
            <v>7748.4868710361889</v>
          </cell>
          <cell r="Q282">
            <v>8136.2651794930807</v>
          </cell>
        </row>
        <row r="283">
          <cell r="K283">
            <v>913</v>
          </cell>
          <cell r="L283">
            <v>6599.1778189650549</v>
          </cell>
          <cell r="M283">
            <v>6927.5461003277496</v>
          </cell>
          <cell r="N283">
            <v>7274.6647667215184</v>
          </cell>
          <cell r="O283">
            <v>7639.5761061724706</v>
          </cell>
          <cell r="P283">
            <v>8019.6839115224557</v>
          </cell>
          <cell r="Q283">
            <v>8421.0344607753377</v>
          </cell>
        </row>
        <row r="284">
          <cell r="K284">
            <v>914</v>
          </cell>
          <cell r="L284">
            <v>6830.1490426288319</v>
          </cell>
          <cell r="M284">
            <v>7170.0102138392213</v>
          </cell>
          <cell r="N284">
            <v>7529.2780335567713</v>
          </cell>
          <cell r="O284">
            <v>7906.9612698885076</v>
          </cell>
          <cell r="P284">
            <v>8300.3728484257408</v>
          </cell>
          <cell r="Q284">
            <v>8715.7706669024737</v>
          </cell>
        </row>
        <row r="285">
          <cell r="K285">
            <v>915</v>
          </cell>
          <cell r="L285">
            <v>7069.204259120841</v>
          </cell>
          <cell r="M285">
            <v>7420.9605713235942</v>
          </cell>
          <cell r="N285">
            <v>7792.8027647312583</v>
          </cell>
          <cell r="O285">
            <v>8183.7049143346057</v>
          </cell>
          <cell r="P285">
            <v>8590.8858981206413</v>
          </cell>
          <cell r="Q285">
            <v>9020.8226402440596</v>
          </cell>
        </row>
        <row r="286">
          <cell r="K286">
            <v>920</v>
          </cell>
          <cell r="L286">
            <v>5925.6064962500004</v>
          </cell>
          <cell r="M286">
            <v>6221.7406364400003</v>
          </cell>
          <cell r="N286">
            <v>6531.4571233100005</v>
          </cell>
          <cell r="O286">
            <v>6857.9361135600002</v>
          </cell>
          <cell r="P286">
            <v>7202.2034641900009</v>
          </cell>
          <cell r="Q286">
            <v>7562.1048755000011</v>
          </cell>
        </row>
        <row r="287">
          <cell r="K287">
            <v>921</v>
          </cell>
          <cell r="L287">
            <v>6133.0027236187507</v>
          </cell>
          <cell r="M287">
            <v>6439.5015587154003</v>
          </cell>
          <cell r="N287">
            <v>6760.058122625851</v>
          </cell>
          <cell r="O287">
            <v>7097.9638775346002</v>
          </cell>
          <cell r="P287">
            <v>7454.2805854366507</v>
          </cell>
          <cell r="Q287">
            <v>7826.778546142501</v>
          </cell>
        </row>
        <row r="288">
          <cell r="K288">
            <v>922</v>
          </cell>
          <cell r="L288">
            <v>6439.6528597996885</v>
          </cell>
          <cell r="M288">
            <v>6761.4766366511703</v>
          </cell>
          <cell r="N288">
            <v>7098.0610287571435</v>
          </cell>
          <cell r="O288">
            <v>7452.8620714113304</v>
          </cell>
          <cell r="P288">
            <v>7826.9946147084829</v>
          </cell>
          <cell r="Q288">
            <v>8218.1174734496253</v>
          </cell>
        </row>
        <row r="289">
          <cell r="K289">
            <v>923</v>
          </cell>
          <cell r="L289">
            <v>6665.040709892678</v>
          </cell>
          <cell r="M289">
            <v>6998.1283189339611</v>
          </cell>
          <cell r="N289">
            <v>7346.493164763644</v>
          </cell>
          <cell r="O289">
            <v>7713.712243910727</v>
          </cell>
          <cell r="P289">
            <v>8100.93942622328</v>
          </cell>
          <cell r="Q289">
            <v>8505.7515850203617</v>
          </cell>
        </row>
        <row r="290">
          <cell r="K290">
            <v>924</v>
          </cell>
          <cell r="L290">
            <v>6898.3171347389216</v>
          </cell>
          <cell r="M290">
            <v>7243.0628100966496</v>
          </cell>
          <cell r="N290">
            <v>7603.6204255303719</v>
          </cell>
          <cell r="O290">
            <v>7983.6921724476024</v>
          </cell>
          <cell r="P290">
            <v>8384.472306141095</v>
          </cell>
          <cell r="Q290">
            <v>8803.4528904960753</v>
          </cell>
        </row>
        <row r="291">
          <cell r="K291">
            <v>925</v>
          </cell>
          <cell r="L291">
            <v>7139.7582344547836</v>
          </cell>
          <cell r="M291">
            <v>7496.5700084500322</v>
          </cell>
          <cell r="N291">
            <v>7869.747140423935</v>
          </cell>
          <cell r="O291">
            <v>8263.1213984832684</v>
          </cell>
          <cell r="P291">
            <v>8677.9288368560337</v>
          </cell>
          <cell r="Q291">
            <v>9111.5737416634383</v>
          </cell>
        </row>
        <row r="292">
          <cell r="K292">
            <v>930</v>
          </cell>
          <cell r="L292">
            <v>5984.2547409400004</v>
          </cell>
          <cell r="M292">
            <v>6282.4303365599999</v>
          </cell>
          <cell r="N292">
            <v>6597.3684355600008</v>
          </cell>
          <cell r="O292">
            <v>6928.0431809400006</v>
          </cell>
          <cell r="P292">
            <v>7272.3002729999998</v>
          </cell>
          <cell r="Q292">
            <v>7638.5312220000005</v>
          </cell>
        </row>
        <row r="293">
          <cell r="K293">
            <v>931</v>
          </cell>
          <cell r="L293">
            <v>6193.7036568729</v>
          </cell>
          <cell r="M293">
            <v>6502.3153983395996</v>
          </cell>
          <cell r="N293">
            <v>6828.2763308046005</v>
          </cell>
          <cell r="O293">
            <v>7170.5246922729011</v>
          </cell>
          <cell r="P293">
            <v>7526.830782555</v>
          </cell>
          <cell r="Q293">
            <v>7905.8798147700008</v>
          </cell>
        </row>
        <row r="294">
          <cell r="K294">
            <v>932</v>
          </cell>
          <cell r="L294">
            <v>6503.3888397165447</v>
          </cell>
          <cell r="M294">
            <v>6827.4311682565794</v>
          </cell>
          <cell r="N294">
            <v>7169.6901473448306</v>
          </cell>
          <cell r="O294">
            <v>7529.0509268865462</v>
          </cell>
          <cell r="P294">
            <v>7903.1723216827504</v>
          </cell>
          <cell r="Q294">
            <v>8301.1738055085007</v>
          </cell>
        </row>
        <row r="295">
          <cell r="K295">
            <v>933</v>
          </cell>
          <cell r="L295">
            <v>6731.0074491066234</v>
          </cell>
          <cell r="M295">
            <v>7066.3912591455601</v>
          </cell>
          <cell r="N295">
            <v>7420.6293025018995</v>
          </cell>
          <cell r="O295">
            <v>7792.5677093275754</v>
          </cell>
          <cell r="P295">
            <v>8179.7833529416466</v>
          </cell>
          <cell r="Q295">
            <v>8591.7148887012991</v>
          </cell>
        </row>
        <row r="296">
          <cell r="K296">
            <v>934</v>
          </cell>
          <cell r="L296">
            <v>6966.5927098253551</v>
          </cell>
          <cell r="M296">
            <v>7313.7149532156545</v>
          </cell>
          <cell r="N296">
            <v>7680.3513280894658</v>
          </cell>
          <cell r="O296">
            <v>8065.3075791540405</v>
          </cell>
          <cell r="P296">
            <v>8466.0757702946048</v>
          </cell>
          <cell r="Q296">
            <v>8892.4249098058444</v>
          </cell>
        </row>
        <row r="297">
          <cell r="K297">
            <v>935</v>
          </cell>
          <cell r="L297">
            <v>7210.4234546692423</v>
          </cell>
          <cell r="M297">
            <v>7569.6949765782028</v>
          </cell>
          <cell r="N297">
            <v>7949.1636245725967</v>
          </cell>
          <cell r="O297">
            <v>8347.5933444244311</v>
          </cell>
          <cell r="P297">
            <v>8762.3884222549168</v>
          </cell>
          <cell r="Q297">
            <v>9203.6597816490485</v>
          </cell>
        </row>
        <row r="298">
          <cell r="K298">
            <v>940</v>
          </cell>
          <cell r="L298">
            <v>6043.8365155000001</v>
          </cell>
          <cell r="M298">
            <v>6346.2899348100009</v>
          </cell>
          <cell r="N298">
            <v>6662.2538908100005</v>
          </cell>
          <cell r="O298">
            <v>6996.0882757500003</v>
          </cell>
          <cell r="P298">
            <v>7347.6186939400004</v>
          </cell>
          <cell r="Q298">
            <v>7712.8237859399997</v>
          </cell>
        </row>
        <row r="299">
          <cell r="K299">
            <v>941</v>
          </cell>
          <cell r="L299">
            <v>6255.3707935425</v>
          </cell>
          <cell r="M299">
            <v>6568.4100825283513</v>
          </cell>
          <cell r="N299">
            <v>6895.4327769883503</v>
          </cell>
          <cell r="O299">
            <v>7240.9513654012508</v>
          </cell>
          <cell r="P299">
            <v>7604.7853482279006</v>
          </cell>
          <cell r="Q299">
            <v>7982.7726184478997</v>
          </cell>
        </row>
        <row r="300">
          <cell r="K300">
            <v>942</v>
          </cell>
          <cell r="L300">
            <v>6568.1393332196249</v>
          </cell>
          <cell r="M300">
            <v>6896.8305866547689</v>
          </cell>
          <cell r="N300">
            <v>7240.2044158377676</v>
          </cell>
          <cell r="O300">
            <v>7602.9989336713134</v>
          </cell>
          <cell r="P300">
            <v>7985.0246156392959</v>
          </cell>
          <cell r="Q300">
            <v>8381.9112493702942</v>
          </cell>
        </row>
        <row r="301">
          <cell r="K301">
            <v>943</v>
          </cell>
          <cell r="L301">
            <v>6798.0242098823119</v>
          </cell>
          <cell r="M301">
            <v>7138.2196571876857</v>
          </cell>
          <cell r="N301">
            <v>7493.6115703920896</v>
          </cell>
          <cell r="O301">
            <v>7869.1038963498095</v>
          </cell>
          <cell r="P301">
            <v>8264.5004771866716</v>
          </cell>
          <cell r="Q301">
            <v>8675.2781430982541</v>
          </cell>
        </row>
        <row r="302">
          <cell r="K302">
            <v>944</v>
          </cell>
          <cell r="L302">
            <v>7035.9550572281933</v>
          </cell>
          <cell r="M302">
            <v>7388.0573451892551</v>
          </cell>
          <cell r="N302">
            <v>7755.8879753558131</v>
          </cell>
          <cell r="O302">
            <v>8144.5225327220533</v>
          </cell>
          <cell r="P302">
            <v>8553.7579938882045</v>
          </cell>
          <cell r="Q302">
            <v>8978.9128781066938</v>
          </cell>
        </row>
        <row r="303">
          <cell r="K303">
            <v>945</v>
          </cell>
          <cell r="L303">
            <v>7282.2134842311798</v>
          </cell>
          <cell r="M303">
            <v>7646.6393522708786</v>
          </cell>
          <cell r="N303">
            <v>8027.3440544932664</v>
          </cell>
          <cell r="O303">
            <v>8429.5808213673245</v>
          </cell>
          <cell r="P303">
            <v>8853.1395236742919</v>
          </cell>
          <cell r="Q303">
            <v>9293.1748288404287</v>
          </cell>
        </row>
        <row r="304">
          <cell r="K304">
            <v>950</v>
          </cell>
          <cell r="L304">
            <v>6105.5623311900008</v>
          </cell>
          <cell r="M304">
            <v>6410.0674644999999</v>
          </cell>
          <cell r="N304">
            <v>6729.1910600600004</v>
          </cell>
          <cell r="O304">
            <v>7067.2109415600007</v>
          </cell>
          <cell r="P304">
            <v>7420.8751423100002</v>
          </cell>
          <cell r="Q304">
            <v>7791.3018464400011</v>
          </cell>
        </row>
        <row r="305">
          <cell r="K305">
            <v>951</v>
          </cell>
          <cell r="L305">
            <v>6319.2570127816507</v>
          </cell>
          <cell r="M305">
            <v>6634.4198257574999</v>
          </cell>
          <cell r="N305">
            <v>6964.7127471621006</v>
          </cell>
          <cell r="O305">
            <v>7314.5633245146009</v>
          </cell>
          <cell r="P305">
            <v>7680.6057722908499</v>
          </cell>
          <cell r="Q305">
            <v>8063.9974110654011</v>
          </cell>
        </row>
        <row r="306">
          <cell r="K306">
            <v>952</v>
          </cell>
          <cell r="L306">
            <v>6635.2198634207334</v>
          </cell>
          <cell r="M306">
            <v>6966.1408170453751</v>
          </cell>
          <cell r="N306">
            <v>7312.9483845202058</v>
          </cell>
          <cell r="O306">
            <v>7680.291490740331</v>
          </cell>
          <cell r="P306">
            <v>8064.6360609053927</v>
          </cell>
          <cell r="Q306">
            <v>8467.1972816186717</v>
          </cell>
        </row>
        <row r="307">
          <cell r="K307">
            <v>953</v>
          </cell>
          <cell r="L307">
            <v>6867.4525586404588</v>
          </cell>
          <cell r="M307">
            <v>7209.9557456419634</v>
          </cell>
          <cell r="N307">
            <v>7568.9015779784131</v>
          </cell>
          <cell r="O307">
            <v>7949.1016929162424</v>
          </cell>
          <cell r="P307">
            <v>8346.8983230370814</v>
          </cell>
          <cell r="Q307">
            <v>8763.5491864753258</v>
          </cell>
        </row>
        <row r="308">
          <cell r="K308">
            <v>954</v>
          </cell>
          <cell r="L308">
            <v>7107.813398192875</v>
          </cell>
          <cell r="M308">
            <v>7462.304196739432</v>
          </cell>
          <cell r="N308">
            <v>7833.8131332076573</v>
          </cell>
          <cell r="O308">
            <v>8227.3202521683106</v>
          </cell>
          <cell r="P308">
            <v>8639.0397643433789</v>
          </cell>
          <cell r="Q308">
            <v>9070.2734080019618</v>
          </cell>
        </row>
        <row r="309">
          <cell r="K309">
            <v>955</v>
          </cell>
          <cell r="L309">
            <v>7356.5868671296257</v>
          </cell>
          <cell r="M309">
            <v>7723.4848436253124</v>
          </cell>
          <cell r="N309">
            <v>8107.9965928699257</v>
          </cell>
          <cell r="O309">
            <v>8515.2764609942024</v>
          </cell>
          <cell r="P309">
            <v>8941.4061560953978</v>
          </cell>
          <cell r="Q309">
            <v>9387.7329772820303</v>
          </cell>
        </row>
        <row r="310">
          <cell r="K310">
            <v>960</v>
          </cell>
          <cell r="L310">
            <v>6165.2261743100007</v>
          </cell>
          <cell r="M310">
            <v>6472.9012057500004</v>
          </cell>
          <cell r="N310">
            <v>6797.2464134400007</v>
          </cell>
          <cell r="O310">
            <v>7136.2921519400006</v>
          </cell>
          <cell r="P310">
            <v>7493.1159922500001</v>
          </cell>
          <cell r="Q310">
            <v>7868.7540499400002</v>
          </cell>
        </row>
        <row r="311">
          <cell r="K311">
            <v>961</v>
          </cell>
          <cell r="L311">
            <v>6381.0090904108511</v>
          </cell>
          <cell r="M311">
            <v>6699.4527479512508</v>
          </cell>
          <cell r="N311">
            <v>7035.1500379104009</v>
          </cell>
          <cell r="O311">
            <v>7386.0623772579011</v>
          </cell>
          <cell r="P311">
            <v>7755.37505197875</v>
          </cell>
          <cell r="Q311">
            <v>8144.1604416878999</v>
          </cell>
        </row>
        <row r="312">
          <cell r="K312">
            <v>962</v>
          </cell>
          <cell r="L312">
            <v>6700.0595449313932</v>
          </cell>
          <cell r="M312">
            <v>7034.4253853488135</v>
          </cell>
          <cell r="N312">
            <v>7386.9075398059213</v>
          </cell>
          <cell r="O312">
            <v>7755.3654961207958</v>
          </cell>
          <cell r="P312">
            <v>8143.1438045776877</v>
          </cell>
          <cell r="Q312">
            <v>8551.3684637722945</v>
          </cell>
        </row>
        <row r="313">
          <cell r="K313">
            <v>963</v>
          </cell>
          <cell r="L313">
            <v>6934.5616290039925</v>
          </cell>
          <cell r="M313">
            <v>7280.6302738360218</v>
          </cell>
          <cell r="N313">
            <v>7645.4493036991289</v>
          </cell>
          <cell r="O313">
            <v>8026.8032884850236</v>
          </cell>
          <cell r="P313">
            <v>8428.1538377379075</v>
          </cell>
          <cell r="Q313">
            <v>8850.6663600043248</v>
          </cell>
        </row>
        <row r="314">
          <cell r="K314">
            <v>964</v>
          </cell>
          <cell r="L314">
            <v>7177.2712860191323</v>
          </cell>
          <cell r="M314">
            <v>7535.4523334202822</v>
          </cell>
          <cell r="N314">
            <v>7913.0400293285984</v>
          </cell>
          <cell r="O314">
            <v>8307.7414035820002</v>
          </cell>
          <cell r="P314">
            <v>8723.139222058735</v>
          </cell>
          <cell r="Q314">
            <v>9160.4396826044758</v>
          </cell>
        </row>
        <row r="315">
          <cell r="K315">
            <v>965</v>
          </cell>
          <cell r="L315">
            <v>7428.4757810298015</v>
          </cell>
          <cell r="M315">
            <v>7799.1931650899924</v>
          </cell>
          <cell r="N315">
            <v>8189.9964303550996</v>
          </cell>
          <cell r="O315">
            <v>8598.5123527073702</v>
          </cell>
          <cell r="P315">
            <v>9028.4490948307903</v>
          </cell>
          <cell r="Q315">
            <v>9481.0550714956316</v>
          </cell>
        </row>
        <row r="316">
          <cell r="K316">
            <v>970</v>
          </cell>
          <cell r="L316">
            <v>6226.9519900000005</v>
          </cell>
          <cell r="M316">
            <v>6536.6787354400003</v>
          </cell>
          <cell r="N316">
            <v>6864.1835826900005</v>
          </cell>
          <cell r="O316">
            <v>7209.5486003100004</v>
          </cell>
          <cell r="P316">
            <v>7569.4602701900003</v>
          </cell>
          <cell r="Q316">
            <v>7948.2579674400013</v>
          </cell>
        </row>
        <row r="317">
          <cell r="K317">
            <v>971</v>
          </cell>
          <cell r="L317">
            <v>6444.8953096500009</v>
          </cell>
          <cell r="M317">
            <v>6765.4624911804003</v>
          </cell>
          <cell r="N317">
            <v>7104.4300080841504</v>
          </cell>
          <cell r="O317">
            <v>7461.8828013208504</v>
          </cell>
          <cell r="P317">
            <v>7834.3913796466504</v>
          </cell>
          <cell r="Q317">
            <v>8226.4469963004012</v>
          </cell>
        </row>
        <row r="318">
          <cell r="K318">
            <v>972</v>
          </cell>
          <cell r="L318">
            <v>6767.1400751325009</v>
          </cell>
          <cell r="M318">
            <v>7103.7356157394206</v>
          </cell>
          <cell r="N318">
            <v>7459.6515084883576</v>
          </cell>
          <cell r="O318">
            <v>7834.9769413868926</v>
          </cell>
          <cell r="P318">
            <v>8226.1109486289824</v>
          </cell>
          <cell r="Q318">
            <v>8637.7693461154213</v>
          </cell>
        </row>
        <row r="319">
          <cell r="K319">
            <v>973</v>
          </cell>
          <cell r="L319">
            <v>7003.9899777621386</v>
          </cell>
          <cell r="M319">
            <v>7352.3663622903005</v>
          </cell>
          <cell r="N319">
            <v>7720.7393112854497</v>
          </cell>
          <cell r="O319">
            <v>8109.2011343354334</v>
          </cell>
          <cell r="P319">
            <v>8514.0248318309968</v>
          </cell>
          <cell r="Q319">
            <v>8940.0912732294619</v>
          </cell>
        </row>
        <row r="320">
          <cell r="K320">
            <v>974</v>
          </cell>
          <cell r="L320">
            <v>7249.1296269838131</v>
          </cell>
          <cell r="M320">
            <v>7609.6991849704609</v>
          </cell>
          <cell r="N320">
            <v>7990.9651871804408</v>
          </cell>
          <cell r="O320">
            <v>8393.0231740371728</v>
          </cell>
          <cell r="P320">
            <v>8812.0157009450813</v>
          </cell>
          <cell r="Q320">
            <v>9252.9944677924923</v>
          </cell>
        </row>
        <row r="321">
          <cell r="K321">
            <v>975</v>
          </cell>
          <cell r="L321">
            <v>7502.8491639282465</v>
          </cell>
          <cell r="M321">
            <v>7876.038656444427</v>
          </cell>
          <cell r="N321">
            <v>8270.6489687317571</v>
          </cell>
          <cell r="O321">
            <v>8686.7789851284742</v>
          </cell>
          <cell r="P321">
            <v>9120.4362504781584</v>
          </cell>
          <cell r="Q321">
            <v>9576.8492741652299</v>
          </cell>
        </row>
        <row r="322">
          <cell r="K322">
            <v>980</v>
          </cell>
          <cell r="L322">
            <v>6288.6778056900002</v>
          </cell>
          <cell r="M322">
            <v>6603.6979732500004</v>
          </cell>
          <cell r="N322">
            <v>6933.2545345000008</v>
          </cell>
          <cell r="O322">
            <v>7281.7073816900001</v>
          </cell>
          <cell r="P322">
            <v>7644.7684325600003</v>
          </cell>
          <cell r="Q322">
            <v>8026.7360279400009</v>
          </cell>
        </row>
        <row r="323">
          <cell r="K323">
            <v>981</v>
          </cell>
          <cell r="L323">
            <v>6508.7815288891506</v>
          </cell>
          <cell r="M323">
            <v>6834.8274023137501</v>
          </cell>
          <cell r="N323">
            <v>7175.9184432075008</v>
          </cell>
          <cell r="O323">
            <v>7536.5671400491501</v>
          </cell>
          <cell r="P323">
            <v>7912.3353276996004</v>
          </cell>
          <cell r="Q323">
            <v>8307.6717889179017</v>
          </cell>
        </row>
        <row r="324">
          <cell r="K324">
            <v>982</v>
          </cell>
          <cell r="L324">
            <v>6834.2206053336085</v>
          </cell>
          <cell r="M324">
            <v>7176.5687724294376</v>
          </cell>
          <cell r="N324">
            <v>7534.7143653678759</v>
          </cell>
          <cell r="O324">
            <v>7913.3954970516079</v>
          </cell>
          <cell r="P324">
            <v>8307.9520940845796</v>
          </cell>
          <cell r="Q324">
            <v>8723.055378363797</v>
          </cell>
        </row>
        <row r="325">
          <cell r="K325">
            <v>983</v>
          </cell>
          <cell r="L325">
            <v>7073.4183265202846</v>
          </cell>
          <cell r="M325">
            <v>7427.7486794644683</v>
          </cell>
          <cell r="N325">
            <v>7798.4293681557519</v>
          </cell>
          <cell r="O325">
            <v>8190.3643394484143</v>
          </cell>
          <cell r="P325">
            <v>8598.7304173775392</v>
          </cell>
          <cell r="Q325">
            <v>9028.3623166065299</v>
          </cell>
        </row>
        <row r="326">
          <cell r="K326">
            <v>984</v>
          </cell>
          <cell r="L326">
            <v>7320.9879679484948</v>
          </cell>
          <cell r="M326">
            <v>7687.7198832457243</v>
          </cell>
          <cell r="N326">
            <v>8071.374396041203</v>
          </cell>
          <cell r="O326">
            <v>8477.0270913291097</v>
          </cell>
          <cell r="P326">
            <v>8899.6859819857527</v>
          </cell>
          <cell r="Q326">
            <v>9344.3549976877584</v>
          </cell>
        </row>
        <row r="327">
          <cell r="K327">
            <v>985</v>
          </cell>
          <cell r="L327">
            <v>7577.2225468266925</v>
          </cell>
          <cell r="M327">
            <v>7956.7900791593247</v>
          </cell>
          <cell r="N327">
            <v>8353.8724999026454</v>
          </cell>
          <cell r="O327">
            <v>8773.7230395256283</v>
          </cell>
          <cell r="P327">
            <v>9211.174991355254</v>
          </cell>
          <cell r="Q327">
            <v>9671.4074226068296</v>
          </cell>
        </row>
        <row r="328">
          <cell r="K328">
            <v>990</v>
          </cell>
          <cell r="L328">
            <v>6352.5374039400003</v>
          </cell>
          <cell r="M328">
            <v>6669.6092854999997</v>
          </cell>
          <cell r="N328">
            <v>7002.325486310001</v>
          </cell>
          <cell r="O328">
            <v>7352.8300475000005</v>
          </cell>
          <cell r="P328">
            <v>7722.2206360600003</v>
          </cell>
          <cell r="Q328">
            <v>8107.3478710000009</v>
          </cell>
        </row>
        <row r="329">
          <cell r="K329">
            <v>991</v>
          </cell>
          <cell r="L329">
            <v>6574.8762130779005</v>
          </cell>
          <cell r="M329">
            <v>6903.0456104924997</v>
          </cell>
          <cell r="N329">
            <v>7247.4068783308512</v>
          </cell>
          <cell r="O329">
            <v>7610.1790991625003</v>
          </cell>
          <cell r="P329">
            <v>7992.4983583221001</v>
          </cell>
          <cell r="Q329">
            <v>8391.1050464850014</v>
          </cell>
        </row>
        <row r="330">
          <cell r="K330">
            <v>992</v>
          </cell>
          <cell r="L330">
            <v>6903.6200237317953</v>
          </cell>
          <cell r="M330">
            <v>7248.1978910171247</v>
          </cell>
          <cell r="N330">
            <v>7609.7772222473941</v>
          </cell>
          <cell r="O330">
            <v>7990.6880541206256</v>
          </cell>
          <cell r="P330">
            <v>8392.123276238206</v>
          </cell>
          <cell r="Q330">
            <v>8810.6602988092509</v>
          </cell>
        </row>
        <row r="331">
          <cell r="K331">
            <v>993</v>
          </cell>
          <cell r="L331">
            <v>7145.2467245624084</v>
          </cell>
          <cell r="M331">
            <v>7501.8848172027238</v>
          </cell>
          <cell r="N331">
            <v>7876.1194250260532</v>
          </cell>
          <cell r="O331">
            <v>8270.3621360148481</v>
          </cell>
          <cell r="P331">
            <v>8685.8475909065437</v>
          </cell>
          <cell r="Q331">
            <v>9119.0334092675748</v>
          </cell>
        </row>
        <row r="332">
          <cell r="K332">
            <v>994</v>
          </cell>
          <cell r="L332">
            <v>7395.3303599220926</v>
          </cell>
          <cell r="M332">
            <v>7764.4507858048191</v>
          </cell>
          <cell r="N332">
            <v>8151.7836049019652</v>
          </cell>
          <cell r="O332">
            <v>8559.824810775368</v>
          </cell>
          <cell r="P332">
            <v>8989.8522565882722</v>
          </cell>
          <cell r="Q332">
            <v>9438.1995785919407</v>
          </cell>
        </row>
        <row r="333">
          <cell r="K333">
            <v>995</v>
          </cell>
          <cell r="L333">
            <v>7654.1669225193655</v>
          </cell>
          <cell r="M333">
            <v>8036.2065633079874</v>
          </cell>
          <cell r="N333">
            <v>8437.0960310735336</v>
          </cell>
          <cell r="O333">
            <v>8859.4186791525062</v>
          </cell>
          <cell r="P333">
            <v>9304.4970855688625</v>
          </cell>
          <cell r="Q333">
            <v>9768.5365638426592</v>
          </cell>
        </row>
        <row r="334">
          <cell r="K334">
            <v>1000</v>
          </cell>
          <cell r="L334">
            <v>6415.27881806</v>
          </cell>
          <cell r="M334">
            <v>6736.5464547500005</v>
          </cell>
          <cell r="N334">
            <v>7073.4584106900011</v>
          </cell>
          <cell r="O334">
            <v>7427.2046800000007</v>
          </cell>
          <cell r="P334">
            <v>7798.6469825599997</v>
          </cell>
          <cell r="Q334">
            <v>8188.9035025000012</v>
          </cell>
        </row>
        <row r="335">
          <cell r="K335">
            <v>1001</v>
          </cell>
          <cell r="L335">
            <v>6639.8135766921005</v>
          </cell>
          <cell r="M335">
            <v>6972.325580666251</v>
          </cell>
          <cell r="N335">
            <v>7321.0294550641511</v>
          </cell>
          <cell r="O335">
            <v>7687.1568438000004</v>
          </cell>
          <cell r="P335">
            <v>8071.5996269496</v>
          </cell>
          <cell r="Q335">
            <v>8475.5151250875006</v>
          </cell>
        </row>
        <row r="336">
          <cell r="K336">
            <v>1002</v>
          </cell>
          <cell r="L336">
            <v>6971.8042555267057</v>
          </cell>
          <cell r="M336">
            <v>7320.9418596995638</v>
          </cell>
          <cell r="N336">
            <v>7687.0809278173583</v>
          </cell>
          <cell r="O336">
            <v>8071.5146859900005</v>
          </cell>
          <cell r="P336">
            <v>8475.1796082970795</v>
          </cell>
          <cell r="Q336">
            <v>8899.2908813418762</v>
          </cell>
        </row>
        <row r="337">
          <cell r="K337">
            <v>1003</v>
          </cell>
          <cell r="L337">
            <v>7215.81740447014</v>
          </cell>
          <cell r="M337">
            <v>7577.1748247890482</v>
          </cell>
          <cell r="N337">
            <v>7956.1287602909661</v>
          </cell>
          <cell r="O337">
            <v>8354.0176999996511</v>
          </cell>
          <cell r="P337">
            <v>8771.8108945874774</v>
          </cell>
          <cell r="Q337">
            <v>9210.7660621888426</v>
          </cell>
        </row>
        <row r="338">
          <cell r="K338">
            <v>1004</v>
          </cell>
          <cell r="L338">
            <v>7468.3710136265945</v>
          </cell>
          <cell r="M338">
            <v>7842.3759436566652</v>
          </cell>
          <cell r="N338">
            <v>8234.593266901149</v>
          </cell>
          <cell r="O338">
            <v>8646.4083194996383</v>
          </cell>
          <cell r="P338">
            <v>9078.8242758980396</v>
          </cell>
          <cell r="Q338">
            <v>9533.1428743654524</v>
          </cell>
        </row>
        <row r="339">
          <cell r="K339">
            <v>1005</v>
          </cell>
          <cell r="L339">
            <v>7729.7639991035257</v>
          </cell>
          <cell r="M339">
            <v>8116.8591016846485</v>
          </cell>
          <cell r="N339">
            <v>8522.8040312426892</v>
          </cell>
          <cell r="O339">
            <v>8949.0326106821249</v>
          </cell>
          <cell r="P339">
            <v>9396.5831255544708</v>
          </cell>
          <cell r="Q339">
            <v>9866.8028749682435</v>
          </cell>
        </row>
        <row r="340">
          <cell r="K340">
            <v>1010</v>
          </cell>
          <cell r="L340">
            <v>6480.1642733099998</v>
          </cell>
          <cell r="M340">
            <v>6804.5915495600002</v>
          </cell>
          <cell r="N340">
            <v>7144.6631450599998</v>
          </cell>
          <cell r="O340">
            <v>7502.5231009400004</v>
          </cell>
          <cell r="P340">
            <v>7876.0171175000005</v>
          </cell>
          <cell r="Q340">
            <v>8270.5412025599999</v>
          </cell>
        </row>
        <row r="341">
          <cell r="K341">
            <v>1011</v>
          </cell>
          <cell r="L341">
            <v>6706.9700228758502</v>
          </cell>
          <cell r="M341">
            <v>7042.7522537946006</v>
          </cell>
          <cell r="N341">
            <v>7394.7263551370997</v>
          </cell>
          <cell r="O341">
            <v>7765.1114094729</v>
          </cell>
          <cell r="P341">
            <v>8151.6777166125003</v>
          </cell>
          <cell r="Q341">
            <v>8560.0101446495992</v>
          </cell>
        </row>
        <row r="342">
          <cell r="K342">
            <v>1012</v>
          </cell>
          <cell r="L342">
            <v>7042.3185240196426</v>
          </cell>
          <cell r="M342">
            <v>7394.8898664843309</v>
          </cell>
          <cell r="N342">
            <v>7764.4626728939547</v>
          </cell>
          <cell r="O342">
            <v>8153.3669799465451</v>
          </cell>
          <cell r="P342">
            <v>8559.2616024431245</v>
          </cell>
          <cell r="Q342">
            <v>8988.0106518820794</v>
          </cell>
        </row>
        <row r="343">
          <cell r="K343">
            <v>1013</v>
          </cell>
          <cell r="L343">
            <v>7288.7996723603301</v>
          </cell>
          <cell r="M343">
            <v>7653.7110118112823</v>
          </cell>
          <cell r="N343">
            <v>8036.2188664452433</v>
          </cell>
          <cell r="O343">
            <v>8438.7348242446751</v>
          </cell>
          <cell r="P343">
            <v>8858.835758528634</v>
          </cell>
          <cell r="Q343">
            <v>9302.5910246979529</v>
          </cell>
        </row>
        <row r="344">
          <cell r="K344">
            <v>1014</v>
          </cell>
          <cell r="L344">
            <v>7543.9076608929417</v>
          </cell>
          <cell r="M344">
            <v>7921.5908972246771</v>
          </cell>
          <cell r="N344">
            <v>8317.4865267708265</v>
          </cell>
          <cell r="O344">
            <v>8734.090543093238</v>
          </cell>
          <cell r="P344">
            <v>9168.8950100771362</v>
          </cell>
          <cell r="Q344">
            <v>9628.1817105623813</v>
          </cell>
        </row>
        <row r="345">
          <cell r="K345">
            <v>1015</v>
          </cell>
          <cell r="L345">
            <v>7807.9444290241945</v>
          </cell>
          <cell r="M345">
            <v>8198.846578627541</v>
          </cell>
          <cell r="N345">
            <v>8608.5985552078055</v>
          </cell>
          <cell r="O345">
            <v>9039.7837121015018</v>
          </cell>
          <cell r="P345">
            <v>9489.8063354298356</v>
          </cell>
          <cell r="Q345">
            <v>9965.1680704320643</v>
          </cell>
        </row>
        <row r="346">
          <cell r="K346">
            <v>1020</v>
          </cell>
          <cell r="L346">
            <v>6546.0755855600009</v>
          </cell>
          <cell r="M346">
            <v>6872.5545758099997</v>
          </cell>
          <cell r="N346">
            <v>7214.7702124400003</v>
          </cell>
          <cell r="O346">
            <v>7575.7795493100002</v>
          </cell>
          <cell r="P346">
            <v>7954.495178000001</v>
          </cell>
          <cell r="Q346">
            <v>8353.2150181899997</v>
          </cell>
        </row>
        <row r="347">
          <cell r="K347">
            <v>1021</v>
          </cell>
          <cell r="L347">
            <v>6775.1882310546007</v>
          </cell>
          <cell r="M347">
            <v>7113.09398596335</v>
          </cell>
          <cell r="N347">
            <v>7467.2871698754007</v>
          </cell>
          <cell r="O347">
            <v>7840.9318335358503</v>
          </cell>
          <cell r="P347">
            <v>8232.9025092300017</v>
          </cell>
          <cell r="Q347">
            <v>8645.5775438266501</v>
          </cell>
        </row>
        <row r="348">
          <cell r="K348">
            <v>1022</v>
          </cell>
          <cell r="L348">
            <v>7113.9476426073306</v>
          </cell>
          <cell r="M348">
            <v>7468.7486852615175</v>
          </cell>
          <cell r="N348">
            <v>7840.6515283691706</v>
          </cell>
          <cell r="O348">
            <v>8232.9784252126428</v>
          </cell>
          <cell r="P348">
            <v>8644.547634691502</v>
          </cell>
          <cell r="Q348">
            <v>9077.8564210179829</v>
          </cell>
        </row>
        <row r="349">
          <cell r="K349">
            <v>1023</v>
          </cell>
          <cell r="L349">
            <v>7362.9358100985874</v>
          </cell>
          <cell r="M349">
            <v>7730.1548892456703</v>
          </cell>
          <cell r="N349">
            <v>8115.0743318620916</v>
          </cell>
          <cell r="O349">
            <v>8521.1326700950849</v>
          </cell>
          <cell r="P349">
            <v>8947.1068019057038</v>
          </cell>
          <cell r="Q349">
            <v>9395.581395753612</v>
          </cell>
        </row>
        <row r="350">
          <cell r="K350">
            <v>1024</v>
          </cell>
          <cell r="L350">
            <v>7620.6385634520375</v>
          </cell>
          <cell r="M350">
            <v>8000.7103103692689</v>
          </cell>
          <cell r="N350">
            <v>8399.1019334772645</v>
          </cell>
          <cell r="O350">
            <v>8819.3723135484124</v>
          </cell>
          <cell r="P350">
            <v>9260.2555399724042</v>
          </cell>
          <cell r="Q350">
            <v>9724.4267446049889</v>
          </cell>
        </row>
        <row r="351">
          <cell r="K351">
            <v>1025</v>
          </cell>
          <cell r="L351">
            <v>7887.360913172859</v>
          </cell>
          <cell r="M351">
            <v>8280.7351712321924</v>
          </cell>
          <cell r="N351">
            <v>8693.0705011489681</v>
          </cell>
          <cell r="O351">
            <v>9128.0503445226077</v>
          </cell>
          <cell r="P351">
            <v>9584.364483871439</v>
          </cell>
          <cell r="Q351">
            <v>10064.781680666163</v>
          </cell>
        </row>
        <row r="352">
          <cell r="K352">
            <v>1030</v>
          </cell>
          <cell r="L352">
            <v>6609.9351838100001</v>
          </cell>
          <cell r="M352">
            <v>6941.6357861900005</v>
          </cell>
          <cell r="N352">
            <v>7286.9187352500003</v>
          </cell>
          <cell r="O352">
            <v>7651.0979702500008</v>
          </cell>
          <cell r="P352">
            <v>8034.0811640599995</v>
          </cell>
          <cell r="Q352">
            <v>8437.93028925</v>
          </cell>
        </row>
        <row r="353">
          <cell r="K353">
            <v>1031</v>
          </cell>
          <cell r="L353">
            <v>6841.2829152433505</v>
          </cell>
          <cell r="M353">
            <v>7184.593038706651</v>
          </cell>
          <cell r="N353">
            <v>7541.9608909837507</v>
          </cell>
          <cell r="O353">
            <v>7918.8863992087508</v>
          </cell>
          <cell r="P353">
            <v>8315.2740048020987</v>
          </cell>
          <cell r="Q353">
            <v>8733.2578493737492</v>
          </cell>
        </row>
        <row r="354">
          <cell r="K354">
            <v>1032</v>
          </cell>
          <cell r="L354">
            <v>7183.3470610055183</v>
          </cell>
          <cell r="M354">
            <v>7543.8226906419832</v>
          </cell>
          <cell r="N354">
            <v>7919.0589355329384</v>
          </cell>
          <cell r="O354">
            <v>8314.8307191691893</v>
          </cell>
          <cell r="P354">
            <v>8731.037705042203</v>
          </cell>
          <cell r="Q354">
            <v>9169.9207418424376</v>
          </cell>
        </row>
        <row r="355">
          <cell r="K355">
            <v>1033</v>
          </cell>
          <cell r="L355">
            <v>7434.7642081407112</v>
          </cell>
          <cell r="M355">
            <v>7807.8564848144524</v>
          </cell>
          <cell r="N355">
            <v>8196.2259982765918</v>
          </cell>
          <cell r="O355">
            <v>8605.8497943401107</v>
          </cell>
          <cell r="P355">
            <v>9036.6240247186797</v>
          </cell>
          <cell r="Q355">
            <v>9490.8679678069238</v>
          </cell>
        </row>
        <row r="356">
          <cell r="K356">
            <v>1034</v>
          </cell>
          <cell r="L356">
            <v>7694.9809554256362</v>
          </cell>
          <cell r="M356">
            <v>8081.1314617829585</v>
          </cell>
          <cell r="N356">
            <v>8483.0939082162731</v>
          </cell>
          <cell r="O356">
            <v>8907.0545371420139</v>
          </cell>
          <cell r="P356">
            <v>9352.9058655838344</v>
          </cell>
          <cell r="Q356">
            <v>9823.048346680167</v>
          </cell>
        </row>
        <row r="357">
          <cell r="K357">
            <v>1035</v>
          </cell>
          <cell r="L357">
            <v>7964.3052888655338</v>
          </cell>
          <cell r="M357">
            <v>8363.9710629453621</v>
          </cell>
          <cell r="N357">
            <v>8780.0021950038426</v>
          </cell>
          <cell r="O357">
            <v>9218.8014459419846</v>
          </cell>
          <cell r="P357">
            <v>9680.2575708792683</v>
          </cell>
          <cell r="Q357">
            <v>10166.855038813974</v>
          </cell>
        </row>
        <row r="358">
          <cell r="K358">
            <v>1040</v>
          </cell>
          <cell r="L358">
            <v>6676.87235306</v>
          </cell>
          <cell r="M358">
            <v>7010.7067380000008</v>
          </cell>
          <cell r="N358">
            <v>7360.1854421900007</v>
          </cell>
          <cell r="O358">
            <v>7728.5501737499999</v>
          </cell>
          <cell r="P358">
            <v>8114.6109385600002</v>
          </cell>
          <cell r="Q358">
            <v>8520.5938463099992</v>
          </cell>
        </row>
        <row r="359">
          <cell r="K359">
            <v>1041</v>
          </cell>
          <cell r="L359">
            <v>6910.5628854171</v>
          </cell>
          <cell r="M359">
            <v>7256.0814738300005</v>
          </cell>
          <cell r="N359">
            <v>7617.7919326666506</v>
          </cell>
          <cell r="O359">
            <v>7999.0494298312497</v>
          </cell>
          <cell r="P359">
            <v>8398.6223214096008</v>
          </cell>
          <cell r="Q359">
            <v>8818.8146309308486</v>
          </cell>
        </row>
        <row r="360">
          <cell r="K360">
            <v>1042</v>
          </cell>
          <cell r="L360">
            <v>7256.0910296879547</v>
          </cell>
          <cell r="M360">
            <v>7618.8855475215005</v>
          </cell>
          <cell r="N360">
            <v>7998.6815292999836</v>
          </cell>
          <cell r="O360">
            <v>8399.001901322812</v>
          </cell>
          <cell r="P360">
            <v>8818.5534374800809</v>
          </cell>
          <cell r="Q360">
            <v>9259.7553624773918</v>
          </cell>
        </row>
        <row r="361">
          <cell r="K361">
            <v>1043</v>
          </cell>
          <cell r="L361">
            <v>7510.0542157270329</v>
          </cell>
          <cell r="M361">
            <v>7885.5465416847528</v>
          </cell>
          <cell r="N361">
            <v>8278.6353828254832</v>
          </cell>
          <cell r="O361">
            <v>8692.9669678691098</v>
          </cell>
          <cell r="P361">
            <v>9127.202807791884</v>
          </cell>
          <cell r="Q361">
            <v>9583.8468001641013</v>
          </cell>
        </row>
        <row r="362">
          <cell r="K362">
            <v>1044</v>
          </cell>
          <cell r="L362">
            <v>7772.9061132774787</v>
          </cell>
          <cell r="M362">
            <v>8161.5406706437188</v>
          </cell>
          <cell r="N362">
            <v>8568.3876212243758</v>
          </cell>
          <cell r="O362">
            <v>8997.220811744528</v>
          </cell>
          <cell r="P362">
            <v>9446.6549060645993</v>
          </cell>
          <cell r="Q362">
            <v>9919.2814381698445</v>
          </cell>
        </row>
        <row r="363">
          <cell r="K363">
            <v>1045</v>
          </cell>
          <cell r="L363">
            <v>8044.9578272421904</v>
          </cell>
          <cell r="M363">
            <v>8447.1945941162485</v>
          </cell>
          <cell r="N363">
            <v>8868.2811879672299</v>
          </cell>
          <cell r="O363">
            <v>9312.1235401555859</v>
          </cell>
          <cell r="P363">
            <v>9777.2878277768596</v>
          </cell>
          <cell r="Q363">
            <v>10266.456288505789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Yr Total"/>
      <sheetName val="Tables"/>
      <sheetName val="Sheet1"/>
    </sheetNames>
    <sheetDataSet>
      <sheetData sheetId="0" refreshError="1"/>
      <sheetData sheetId="1" refreshError="1"/>
      <sheetData sheetId="2">
        <row r="3">
          <cell r="T3" t="str">
            <v xml:space="preserve"> </v>
          </cell>
          <cell r="U3">
            <v>1</v>
          </cell>
          <cell r="V3">
            <v>2</v>
          </cell>
          <cell r="W3">
            <v>3</v>
          </cell>
          <cell r="X3">
            <v>4</v>
          </cell>
          <cell r="Y3">
            <v>5</v>
          </cell>
          <cell r="Z3">
            <v>6</v>
          </cell>
        </row>
        <row r="4">
          <cell r="T4">
            <v>10</v>
          </cell>
          <cell r="U4">
            <v>22083.30133211775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</row>
        <row r="5">
          <cell r="T5">
            <v>11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</row>
        <row r="6">
          <cell r="T6">
            <v>12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</row>
        <row r="7">
          <cell r="T7">
            <v>13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</row>
        <row r="8">
          <cell r="T8">
            <v>14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</row>
        <row r="9">
          <cell r="T9">
            <v>15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</row>
        <row r="10">
          <cell r="T10">
            <v>16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</row>
        <row r="11">
          <cell r="T11">
            <v>20</v>
          </cell>
          <cell r="U11">
            <v>16710.985506024954</v>
          </cell>
          <cell r="V11">
            <v>17193.744628107295</v>
          </cell>
          <cell r="W11">
            <v>17688.756077905946</v>
          </cell>
          <cell r="X11">
            <v>18200.44853870738</v>
          </cell>
          <cell r="Y11">
            <v>18726.558703082748</v>
          </cell>
          <cell r="Z11">
            <v>19088.361453144404</v>
          </cell>
        </row>
        <row r="12">
          <cell r="T12">
            <v>21</v>
          </cell>
          <cell r="U12">
            <v>17295.869998735827</v>
          </cell>
          <cell r="V12">
            <v>17795.52569009105</v>
          </cell>
          <cell r="W12">
            <v>18307.862540632654</v>
          </cell>
          <cell r="X12">
            <v>18837.464237562137</v>
          </cell>
          <cell r="Y12">
            <v>19381.988257690646</v>
          </cell>
          <cell r="Z12">
            <v>19756.454104004457</v>
          </cell>
        </row>
        <row r="13">
          <cell r="T13">
            <v>22</v>
          </cell>
          <cell r="U13">
            <v>18160.663498672617</v>
          </cell>
          <cell r="V13">
            <v>18685.301974595601</v>
          </cell>
          <cell r="W13">
            <v>19223.255667664285</v>
          </cell>
          <cell r="X13">
            <v>19779.337449440245</v>
          </cell>
          <cell r="Y13">
            <v>20351.08767057518</v>
          </cell>
          <cell r="Z13">
            <v>20744.276809204679</v>
          </cell>
        </row>
        <row r="14">
          <cell r="T14">
            <v>23</v>
          </cell>
          <cell r="U14">
            <v>18796.286721126158</v>
          </cell>
          <cell r="V14">
            <v>19339.287543706447</v>
          </cell>
          <cell r="W14">
            <v>19896.069616032535</v>
          </cell>
          <cell r="X14">
            <v>20471.614260170652</v>
          </cell>
          <cell r="Y14">
            <v>21063.37573904531</v>
          </cell>
          <cell r="Z14">
            <v>21470.326497526843</v>
          </cell>
        </row>
        <row r="15">
          <cell r="T15">
            <v>24</v>
          </cell>
          <cell r="U15">
            <v>19454.156756365574</v>
          </cell>
          <cell r="V15">
            <v>20016.162607736173</v>
          </cell>
          <cell r="W15">
            <v>20592.432052593675</v>
          </cell>
          <cell r="X15">
            <v>21188.120759276626</v>
          </cell>
          <cell r="Y15">
            <v>21800.593889911896</v>
          </cell>
          <cell r="Z15">
            <v>22221.787924940283</v>
          </cell>
        </row>
        <row r="16">
          <cell r="T16">
            <v>25</v>
          </cell>
          <cell r="U16">
            <v>20135.05224283837</v>
          </cell>
          <cell r="V16">
            <v>20716.72829900694</v>
          </cell>
          <cell r="W16">
            <v>21313.167174434453</v>
          </cell>
          <cell r="X16">
            <v>21929.704985851309</v>
          </cell>
          <cell r="Y16">
            <v>22563.614676058813</v>
          </cell>
          <cell r="Z16">
            <v>22999.550502313192</v>
          </cell>
        </row>
        <row r="17">
          <cell r="T17">
            <v>26</v>
          </cell>
          <cell r="U17">
            <v>20839.779071337714</v>
          </cell>
          <cell r="V17">
            <v>21441.813789472184</v>
          </cell>
          <cell r="W17">
            <v>22059.12802553966</v>
          </cell>
          <cell r="X17">
            <v>22697.244660356104</v>
          </cell>
          <cell r="Y17">
            <v>23353.341189720872</v>
          </cell>
          <cell r="Z17">
            <v>23804.534769894155</v>
          </cell>
        </row>
        <row r="18">
          <cell r="T18">
            <v>40</v>
          </cell>
          <cell r="U18">
            <v>5502.8511685091735</v>
          </cell>
          <cell r="V18">
            <v>5715.939386688342</v>
          </cell>
          <cell r="W18">
            <v>5921.236604294756</v>
          </cell>
          <cell r="X18">
            <v>6136.5881299028824</v>
          </cell>
          <cell r="Y18">
            <v>6341.8853475092965</v>
          </cell>
          <cell r="Z18">
            <v>6468.7230544594822</v>
          </cell>
        </row>
        <row r="19">
          <cell r="T19">
            <v>41</v>
          </cell>
          <cell r="U19">
            <v>5695.450959406995</v>
          </cell>
          <cell r="V19">
            <v>5915.9972652224342</v>
          </cell>
          <cell r="W19">
            <v>6128.4798854450728</v>
          </cell>
          <cell r="X19">
            <v>6351.3687144494834</v>
          </cell>
          <cell r="Y19">
            <v>6563.851334672122</v>
          </cell>
          <cell r="Z19">
            <v>6695.1283613655642</v>
          </cell>
        </row>
        <row r="20">
          <cell r="T20">
            <v>42</v>
          </cell>
          <cell r="U20">
            <v>5980.2235073773445</v>
          </cell>
          <cell r="V20">
            <v>6211.7971284835558</v>
          </cell>
          <cell r="W20">
            <v>6434.9038797173262</v>
          </cell>
          <cell r="X20">
            <v>6668.9371501719579</v>
          </cell>
          <cell r="Y20">
            <v>6892.0439014057283</v>
          </cell>
          <cell r="Z20">
            <v>7029.8847794338426</v>
          </cell>
        </row>
        <row r="21">
          <cell r="T21">
            <v>43</v>
          </cell>
          <cell r="U21">
            <v>6189.5313301355518</v>
          </cell>
          <cell r="V21">
            <v>6429.2100279804799</v>
          </cell>
          <cell r="W21">
            <v>6660.1255155074323</v>
          </cell>
          <cell r="X21">
            <v>6902.3499504279762</v>
          </cell>
          <cell r="Y21">
            <v>7133.2654379549285</v>
          </cell>
          <cell r="Z21">
            <v>7275.930746714027</v>
          </cell>
        </row>
        <row r="22">
          <cell r="T22">
            <v>44</v>
          </cell>
          <cell r="U22">
            <v>6406.1649266902959</v>
          </cell>
          <cell r="V22">
            <v>6654.2323789597967</v>
          </cell>
          <cell r="W22">
            <v>6893.2299085501927</v>
          </cell>
          <cell r="X22">
            <v>7143.9321986929554</v>
          </cell>
          <cell r="Y22">
            <v>7382.9297282833513</v>
          </cell>
          <cell r="Z22">
            <v>7530.5883228490184</v>
          </cell>
        </row>
        <row r="23">
          <cell r="T23">
            <v>45</v>
          </cell>
          <cell r="U23">
            <v>6630.3806991244564</v>
          </cell>
          <cell r="V23">
            <v>6887.1305122233898</v>
          </cell>
          <cell r="W23">
            <v>7134.4929553494494</v>
          </cell>
          <cell r="X23">
            <v>7393.9698256472084</v>
          </cell>
          <cell r="Y23">
            <v>7641.3322687732689</v>
          </cell>
          <cell r="Z23">
            <v>7794.1589141487339</v>
          </cell>
        </row>
        <row r="24">
          <cell r="T24">
            <v>46</v>
          </cell>
          <cell r="U24">
            <v>6862.4440235938127</v>
          </cell>
          <cell r="V24">
            <v>7128.1800801512081</v>
          </cell>
          <cell r="W24">
            <v>7384.2002087866804</v>
          </cell>
          <cell r="X24">
            <v>7652.758769544861</v>
          </cell>
          <cell r="Y24">
            <v>7908.7788981803333</v>
          </cell>
          <cell r="Z24">
            <v>8066.9544761439392</v>
          </cell>
        </row>
        <row r="25">
          <cell r="T25">
            <v>50</v>
          </cell>
          <cell r="U25">
            <v>5921.236604294756</v>
          </cell>
          <cell r="V25">
            <v>6136.5881299028824</v>
          </cell>
          <cell r="W25">
            <v>6341.8853475092965</v>
          </cell>
          <cell r="X25">
            <v>6556.1596258315249</v>
          </cell>
          <cell r="Y25">
            <v>6774.7755371544936</v>
          </cell>
          <cell r="Z25">
            <v>6910.2710478975832</v>
          </cell>
        </row>
        <row r="26">
          <cell r="T26">
            <v>51</v>
          </cell>
          <cell r="U26">
            <v>6128.4798854450728</v>
          </cell>
          <cell r="V26">
            <v>6351.3687144494834</v>
          </cell>
          <cell r="W26">
            <v>6563.851334672122</v>
          </cell>
          <cell r="X26">
            <v>6785.6252127356283</v>
          </cell>
          <cell r="Y26">
            <v>7011.8926809549012</v>
          </cell>
          <cell r="Z26">
            <v>7152.1305345739984</v>
          </cell>
        </row>
        <row r="27">
          <cell r="T27">
            <v>52</v>
          </cell>
          <cell r="U27">
            <v>6434.9038797173262</v>
          </cell>
          <cell r="V27">
            <v>6668.9371501719579</v>
          </cell>
          <cell r="W27">
            <v>6892.0439014057283</v>
          </cell>
          <cell r="X27">
            <v>7124.9064733724099</v>
          </cell>
          <cell r="Y27">
            <v>7362.487315002646</v>
          </cell>
          <cell r="Z27">
            <v>7509.7370613026978</v>
          </cell>
        </row>
        <row r="28">
          <cell r="T28">
            <v>53</v>
          </cell>
          <cell r="U28">
            <v>6660.1255155074323</v>
          </cell>
          <cell r="V28">
            <v>6902.3499504279762</v>
          </cell>
          <cell r="W28">
            <v>7133.2654379549285</v>
          </cell>
          <cell r="X28">
            <v>7374.2781999404442</v>
          </cell>
          <cell r="Y28">
            <v>7620.1743710277387</v>
          </cell>
          <cell r="Z28">
            <v>7772.5778584482923</v>
          </cell>
        </row>
        <row r="29">
          <cell r="T29">
            <v>54</v>
          </cell>
          <cell r="U29">
            <v>6893.2299085501927</v>
          </cell>
          <cell r="V29">
            <v>7143.9321986929554</v>
          </cell>
          <cell r="W29">
            <v>7382.9297282833513</v>
          </cell>
          <cell r="X29">
            <v>7632.3779369383601</v>
          </cell>
          <cell r="Y29">
            <v>7886.8804740137093</v>
          </cell>
          <cell r="Z29">
            <v>8044.6180834939823</v>
          </cell>
        </row>
        <row r="30">
          <cell r="T30">
            <v>55</v>
          </cell>
          <cell r="U30">
            <v>7134.4929553494494</v>
          </cell>
          <cell r="V30">
            <v>7393.9698256472084</v>
          </cell>
          <cell r="W30">
            <v>7641.3322687732689</v>
          </cell>
          <cell r="X30">
            <v>7899.5111647312024</v>
          </cell>
          <cell r="Y30">
            <v>8162.9212906041894</v>
          </cell>
          <cell r="Z30">
            <v>8326.1797164162708</v>
          </cell>
        </row>
        <row r="31">
          <cell r="T31">
            <v>56</v>
          </cell>
          <cell r="U31">
            <v>7384.2002087866804</v>
          </cell>
          <cell r="V31">
            <v>7652.758769544861</v>
          </cell>
          <cell r="W31">
            <v>7908.7788981803333</v>
          </cell>
          <cell r="X31">
            <v>8175.9940554967943</v>
          </cell>
          <cell r="Y31">
            <v>8448.6235357753358</v>
          </cell>
          <cell r="Z31">
            <v>8617.5960064908395</v>
          </cell>
        </row>
        <row r="32">
          <cell r="T32">
            <v>60</v>
          </cell>
          <cell r="U32">
            <v>6341.8853475092965</v>
          </cell>
          <cell r="V32">
            <v>6556.1596258315249</v>
          </cell>
          <cell r="W32">
            <v>6774.7755371544936</v>
          </cell>
          <cell r="X32">
            <v>6980.0727547609067</v>
          </cell>
          <cell r="Y32">
            <v>7195.4351616547501</v>
          </cell>
          <cell r="Z32">
            <v>7339.3438648878446</v>
          </cell>
        </row>
        <row r="33">
          <cell r="T33">
            <v>61</v>
          </cell>
          <cell r="U33">
            <v>6563.851334672122</v>
          </cell>
          <cell r="V33">
            <v>6785.6252127356283</v>
          </cell>
          <cell r="W33">
            <v>7011.8926809549012</v>
          </cell>
          <cell r="X33">
            <v>7224.3753011775389</v>
          </cell>
          <cell r="Y33">
            <v>7447.2753923126666</v>
          </cell>
          <cell r="Z33">
            <v>7596.220900158919</v>
          </cell>
        </row>
        <row r="34">
          <cell r="T34">
            <v>62</v>
          </cell>
          <cell r="U34">
            <v>6892.0439014057283</v>
          </cell>
          <cell r="V34">
            <v>7124.9064733724099</v>
          </cell>
          <cell r="W34">
            <v>7362.487315002646</v>
          </cell>
          <cell r="X34">
            <v>7585.5940662364155</v>
          </cell>
          <cell r="Y34">
            <v>7819.6391619283004</v>
          </cell>
          <cell r="Z34">
            <v>7976.0319451668647</v>
          </cell>
        </row>
        <row r="35">
          <cell r="T35">
            <v>63</v>
          </cell>
          <cell r="U35">
            <v>7133.2654379549285</v>
          </cell>
          <cell r="V35">
            <v>7374.2781999404442</v>
          </cell>
          <cell r="W35">
            <v>7620.1743710277387</v>
          </cell>
          <cell r="X35">
            <v>7851.0898585546902</v>
          </cell>
          <cell r="Y35">
            <v>8093.3265325957909</v>
          </cell>
          <cell r="Z35">
            <v>8255.1930632477051</v>
          </cell>
        </row>
        <row r="36">
          <cell r="T36">
            <v>64</v>
          </cell>
          <cell r="U36">
            <v>7382.9297282833513</v>
          </cell>
          <cell r="V36">
            <v>7632.3779369383601</v>
          </cell>
          <cell r="W36">
            <v>7886.8804740137093</v>
          </cell>
          <cell r="X36">
            <v>8125.8780036041044</v>
          </cell>
          <cell r="Y36">
            <v>8376.5929612366435</v>
          </cell>
          <cell r="Z36">
            <v>8544.1248204613748</v>
          </cell>
        </row>
        <row r="37">
          <cell r="T37">
            <v>65</v>
          </cell>
          <cell r="U37">
            <v>7641.3322687732689</v>
          </cell>
          <cell r="V37">
            <v>7899.5111647312024</v>
          </cell>
          <cell r="W37">
            <v>8162.9212906041894</v>
          </cell>
          <cell r="X37">
            <v>8410.2837337302481</v>
          </cell>
          <cell r="Y37">
            <v>8669.773714879926</v>
          </cell>
          <cell r="Z37">
            <v>8843.1691891775226</v>
          </cell>
        </row>
        <row r="38">
          <cell r="T38">
            <v>66</v>
          </cell>
          <cell r="U38">
            <v>7908.7788981803333</v>
          </cell>
          <cell r="V38">
            <v>8175.9940554967943</v>
          </cell>
          <cell r="W38">
            <v>8448.6235357753358</v>
          </cell>
          <cell r="X38">
            <v>8704.6436644108071</v>
          </cell>
          <cell r="Y38">
            <v>8973.2157949007233</v>
          </cell>
          <cell r="Z38">
            <v>9152.6801107987358</v>
          </cell>
        </row>
        <row r="39">
          <cell r="T39">
            <v>70</v>
          </cell>
          <cell r="U39">
            <v>6774.7755371544936</v>
          </cell>
          <cell r="V39">
            <v>6980.0727547609067</v>
          </cell>
          <cell r="W39">
            <v>7195.4351616547501</v>
          </cell>
          <cell r="X39">
            <v>7408.5233798339195</v>
          </cell>
          <cell r="Y39">
            <v>7614.9957762976765</v>
          </cell>
          <cell r="Z39">
            <v>7767.2956918236296</v>
          </cell>
        </row>
        <row r="40">
          <cell r="T40">
            <v>71</v>
          </cell>
          <cell r="U40">
            <v>7011.8926809549012</v>
          </cell>
          <cell r="V40">
            <v>7224.3753011775389</v>
          </cell>
          <cell r="W40">
            <v>7447.2753923126666</v>
          </cell>
          <cell r="X40">
            <v>7667.8216981281066</v>
          </cell>
          <cell r="Y40">
            <v>7881.5206284680953</v>
          </cell>
          <cell r="Z40">
            <v>8039.1510410374567</v>
          </cell>
        </row>
        <row r="41">
          <cell r="T41">
            <v>72</v>
          </cell>
          <cell r="U41">
            <v>7362.487315002646</v>
          </cell>
          <cell r="V41">
            <v>7585.5940662364155</v>
          </cell>
          <cell r="W41">
            <v>7819.6391619283004</v>
          </cell>
          <cell r="X41">
            <v>8051.2127830345116</v>
          </cell>
          <cell r="Y41">
            <v>8275.5966598915002</v>
          </cell>
          <cell r="Z41">
            <v>8441.1085930893296</v>
          </cell>
        </row>
        <row r="42">
          <cell r="T42">
            <v>73</v>
          </cell>
          <cell r="U42">
            <v>7620.1743710277387</v>
          </cell>
          <cell r="V42">
            <v>7851.0898585546902</v>
          </cell>
          <cell r="W42">
            <v>8093.3265325957909</v>
          </cell>
          <cell r="X42">
            <v>8333.00523044072</v>
          </cell>
          <cell r="Y42">
            <v>8565.2425429877021</v>
          </cell>
          <cell r="Z42">
            <v>8736.547393847457</v>
          </cell>
        </row>
        <row r="43">
          <cell r="T43">
            <v>74</v>
          </cell>
          <cell r="U43">
            <v>7886.8804740137093</v>
          </cell>
          <cell r="V43">
            <v>8125.8780036041044</v>
          </cell>
          <cell r="W43">
            <v>8376.5929612366435</v>
          </cell>
          <cell r="X43">
            <v>8624.6604135061443</v>
          </cell>
          <cell r="Y43">
            <v>8865.0260319922709</v>
          </cell>
          <cell r="Z43">
            <v>9042.3265526321175</v>
          </cell>
        </row>
        <row r="44">
          <cell r="T44">
            <v>75</v>
          </cell>
          <cell r="U44">
            <v>8162.9212906041894</v>
          </cell>
          <cell r="V44">
            <v>8410.2837337302481</v>
          </cell>
          <cell r="W44">
            <v>8669.773714879926</v>
          </cell>
          <cell r="X44">
            <v>8926.5235279788594</v>
          </cell>
          <cell r="Y44">
            <v>9175.301943112001</v>
          </cell>
          <cell r="Z44">
            <v>9358.8079819742416</v>
          </cell>
        </row>
        <row r="45">
          <cell r="T45">
            <v>76</v>
          </cell>
          <cell r="U45">
            <v>8448.6235357753358</v>
          </cell>
          <cell r="V45">
            <v>8704.6436644108071</v>
          </cell>
          <cell r="W45">
            <v>8973.2157949007233</v>
          </cell>
          <cell r="X45">
            <v>9238.9518514581196</v>
          </cell>
          <cell r="Y45">
            <v>9496.437511120921</v>
          </cell>
          <cell r="Z45">
            <v>9686.3662613433407</v>
          </cell>
        </row>
        <row r="46">
          <cell r="T46">
            <v>80</v>
          </cell>
          <cell r="U46">
            <v>7195.4351616547501</v>
          </cell>
          <cell r="V46">
            <v>7408.5233798339195</v>
          </cell>
          <cell r="W46">
            <v>7614.9957762976765</v>
          </cell>
          <cell r="X46">
            <v>7832.5344403347472</v>
          </cell>
          <cell r="Y46">
            <v>8042.2712225133455</v>
          </cell>
          <cell r="Z46">
            <v>8203.1166469636137</v>
          </cell>
        </row>
        <row r="47">
          <cell r="T47">
            <v>81</v>
          </cell>
          <cell r="U47">
            <v>7447.2753923126666</v>
          </cell>
          <cell r="V47">
            <v>7667.8216981281066</v>
          </cell>
          <cell r="W47">
            <v>7881.5206284680953</v>
          </cell>
          <cell r="X47">
            <v>8106.673145746463</v>
          </cell>
          <cell r="Y47">
            <v>8323.7507153013121</v>
          </cell>
          <cell r="Z47">
            <v>8490.2257296073403</v>
          </cell>
        </row>
        <row r="48">
          <cell r="T48">
            <v>82</v>
          </cell>
          <cell r="U48">
            <v>7819.6391619283004</v>
          </cell>
          <cell r="V48">
            <v>8051.2127830345116</v>
          </cell>
          <cell r="W48">
            <v>8275.5966598915002</v>
          </cell>
          <cell r="X48">
            <v>8512.0068030337861</v>
          </cell>
          <cell r="Y48">
            <v>8739.9382510663781</v>
          </cell>
          <cell r="Z48">
            <v>8914.7370160877072</v>
          </cell>
        </row>
        <row r="49">
          <cell r="T49">
            <v>83</v>
          </cell>
          <cell r="U49">
            <v>8093.3265325957909</v>
          </cell>
          <cell r="V49">
            <v>8333.00523044072</v>
          </cell>
          <cell r="W49">
            <v>8565.2425429877021</v>
          </cell>
          <cell r="X49">
            <v>8809.9270411399684</v>
          </cell>
          <cell r="Y49">
            <v>9045.8360898537012</v>
          </cell>
          <cell r="Z49">
            <v>9226.7528116507765</v>
          </cell>
        </row>
        <row r="50">
          <cell r="T50">
            <v>84</v>
          </cell>
          <cell r="U50">
            <v>8376.5929612366435</v>
          </cell>
          <cell r="V50">
            <v>8624.6604135061443</v>
          </cell>
          <cell r="W50">
            <v>8865.0260319922709</v>
          </cell>
          <cell r="X50">
            <v>9118.2744875798671</v>
          </cell>
          <cell r="Y50">
            <v>9362.4403529985811</v>
          </cell>
          <cell r="Z50">
            <v>9549.6891600585532</v>
          </cell>
        </row>
        <row r="51">
          <cell r="T51">
            <v>85</v>
          </cell>
          <cell r="U51">
            <v>8669.773714879926</v>
          </cell>
          <cell r="V51">
            <v>8926.5235279788594</v>
          </cell>
          <cell r="W51">
            <v>9175.301943112001</v>
          </cell>
          <cell r="X51">
            <v>9437.4140946451625</v>
          </cell>
          <cell r="Y51">
            <v>9690.1257653535322</v>
          </cell>
          <cell r="Z51">
            <v>9883.9282806606025</v>
          </cell>
        </row>
        <row r="52">
          <cell r="T52">
            <v>86</v>
          </cell>
          <cell r="U52">
            <v>8973.2157949007233</v>
          </cell>
          <cell r="V52">
            <v>9238.9518514581196</v>
          </cell>
          <cell r="W52">
            <v>9496.437511120921</v>
          </cell>
          <cell r="X52">
            <v>9767.7235879577438</v>
          </cell>
          <cell r="Y52">
            <v>10029.280167140905</v>
          </cell>
          <cell r="Z52">
            <v>10229.865770483724</v>
          </cell>
        </row>
        <row r="53">
          <cell r="T53">
            <v>90</v>
          </cell>
          <cell r="U53">
            <v>7614.9957762976765</v>
          </cell>
          <cell r="V53">
            <v>7832.5344403347472</v>
          </cell>
          <cell r="W53">
            <v>8042.2712225133455</v>
          </cell>
          <cell r="X53">
            <v>8248.7436189771015</v>
          </cell>
          <cell r="Y53">
            <v>8464.008094299501</v>
          </cell>
          <cell r="Z53">
            <v>8633.2882561854894</v>
          </cell>
        </row>
        <row r="54">
          <cell r="T54">
            <v>91</v>
          </cell>
          <cell r="U54">
            <v>7881.5206284680953</v>
          </cell>
          <cell r="V54">
            <v>8106.673145746463</v>
          </cell>
          <cell r="W54">
            <v>8323.7507153013121</v>
          </cell>
          <cell r="X54">
            <v>8537.4496456412999</v>
          </cell>
          <cell r="Y54">
            <v>8760.2483775999826</v>
          </cell>
          <cell r="Z54">
            <v>8935.4533451519819</v>
          </cell>
        </row>
        <row r="55">
          <cell r="T55">
            <v>92</v>
          </cell>
          <cell r="U55">
            <v>8275.5966598915002</v>
          </cell>
          <cell r="V55">
            <v>8512.0068030337861</v>
          </cell>
          <cell r="W55">
            <v>8739.9382510663781</v>
          </cell>
          <cell r="X55">
            <v>8964.3221279233658</v>
          </cell>
          <cell r="Y55">
            <v>9198.2607964799827</v>
          </cell>
          <cell r="Z55">
            <v>9382.226012409581</v>
          </cell>
        </row>
        <row r="56">
          <cell r="T56">
            <v>93</v>
          </cell>
          <cell r="U56">
            <v>8565.2425429877021</v>
          </cell>
          <cell r="V56">
            <v>8809.9270411399684</v>
          </cell>
          <cell r="W56">
            <v>9045.8360898537012</v>
          </cell>
          <cell r="X56">
            <v>9278.0734024006833</v>
          </cell>
          <cell r="Y56">
            <v>9520.1999243567825</v>
          </cell>
          <cell r="Z56">
            <v>9710.6039228439167</v>
          </cell>
        </row>
        <row r="57">
          <cell r="T57">
            <v>94</v>
          </cell>
          <cell r="U57">
            <v>8865.0260319922709</v>
          </cell>
          <cell r="V57">
            <v>9118.2744875798671</v>
          </cell>
          <cell r="W57">
            <v>9362.4403529985811</v>
          </cell>
          <cell r="X57">
            <v>9602.8059714847077</v>
          </cell>
          <cell r="Y57">
            <v>9853.4069217092692</v>
          </cell>
          <cell r="Z57">
            <v>10050.475060143453</v>
          </cell>
        </row>
        <row r="58">
          <cell r="T58">
            <v>95</v>
          </cell>
          <cell r="U58">
            <v>9175.301943112001</v>
          </cell>
          <cell r="V58">
            <v>9437.4140946451625</v>
          </cell>
          <cell r="W58">
            <v>9690.1257653535322</v>
          </cell>
          <cell r="X58">
            <v>9938.904180486672</v>
          </cell>
          <cell r="Y58">
            <v>10198.276163969094</v>
          </cell>
          <cell r="Z58">
            <v>10402.241687248474</v>
          </cell>
        </row>
        <row r="59">
          <cell r="T59">
            <v>96</v>
          </cell>
          <cell r="U59">
            <v>9496.437511120921</v>
          </cell>
          <cell r="V59">
            <v>9767.7235879577438</v>
          </cell>
          <cell r="W59">
            <v>10029.280167140905</v>
          </cell>
          <cell r="X59">
            <v>10286.765826803705</v>
          </cell>
          <cell r="Y59">
            <v>10555.215829708013</v>
          </cell>
          <cell r="Z59">
            <v>10766.320146302171</v>
          </cell>
        </row>
        <row r="60">
          <cell r="T60">
            <v>100</v>
          </cell>
          <cell r="U60">
            <v>8042.2712225133455</v>
          </cell>
          <cell r="V60">
            <v>8248.7436189771015</v>
          </cell>
          <cell r="W60">
            <v>8464.008094299501</v>
          </cell>
          <cell r="X60">
            <v>8676.0081839070554</v>
          </cell>
          <cell r="Y60">
            <v>8886.9310262287127</v>
          </cell>
          <cell r="Z60">
            <v>9064.6696467532875</v>
          </cell>
        </row>
        <row r="61">
          <cell r="T61">
            <v>101</v>
          </cell>
          <cell r="U61">
            <v>8323.7507153013121</v>
          </cell>
          <cell r="V61">
            <v>8537.4496456412999</v>
          </cell>
          <cell r="W61">
            <v>8760.2483775999826</v>
          </cell>
          <cell r="X61">
            <v>8979.6684703438023</v>
          </cell>
          <cell r="Y61">
            <v>9197.9736121467176</v>
          </cell>
          <cell r="Z61">
            <v>9381.9330843896532</v>
          </cell>
        </row>
        <row r="62">
          <cell r="T62">
            <v>102</v>
          </cell>
          <cell r="U62">
            <v>8739.9382510663781</v>
          </cell>
          <cell r="V62">
            <v>8964.3221279233658</v>
          </cell>
          <cell r="W62">
            <v>9198.2607964799827</v>
          </cell>
          <cell r="X62">
            <v>9428.6518938609915</v>
          </cell>
          <cell r="Y62">
            <v>9657.872292754053</v>
          </cell>
          <cell r="Z62">
            <v>9851.0297386091352</v>
          </cell>
        </row>
        <row r="63">
          <cell r="T63">
            <v>103</v>
          </cell>
          <cell r="U63">
            <v>9045.8360898537012</v>
          </cell>
          <cell r="V63">
            <v>9278.0734024006833</v>
          </cell>
          <cell r="W63">
            <v>9520.1999243567825</v>
          </cell>
          <cell r="X63">
            <v>9758.6547101461256</v>
          </cell>
          <cell r="Y63">
            <v>9995.897823000445</v>
          </cell>
          <cell r="Z63">
            <v>10195.815779460456</v>
          </cell>
        </row>
        <row r="64">
          <cell r="T64">
            <v>104</v>
          </cell>
          <cell r="U64">
            <v>9362.4403529985811</v>
          </cell>
          <cell r="V64">
            <v>9602.8059714847077</v>
          </cell>
          <cell r="W64">
            <v>9853.4069217092692</v>
          </cell>
          <cell r="X64">
            <v>10100.20762500124</v>
          </cell>
          <cell r="Y64">
            <v>10345.75424680546</v>
          </cell>
          <cell r="Z64">
            <v>10552.669331741572</v>
          </cell>
        </row>
        <row r="65">
          <cell r="T65">
            <v>105</v>
          </cell>
          <cell r="U65">
            <v>9690.1257653535322</v>
          </cell>
          <cell r="V65">
            <v>9938.904180486672</v>
          </cell>
          <cell r="W65">
            <v>10198.276163969094</v>
          </cell>
          <cell r="X65">
            <v>10453.714891876283</v>
          </cell>
          <cell r="Y65">
            <v>10707.855645443651</v>
          </cell>
          <cell r="Z65">
            <v>10922.012758352526</v>
          </cell>
        </row>
        <row r="66">
          <cell r="T66">
            <v>106</v>
          </cell>
          <cell r="U66">
            <v>10029.280167140905</v>
          </cell>
          <cell r="V66">
            <v>10286.765826803705</v>
          </cell>
          <cell r="W66">
            <v>10555.215829708013</v>
          </cell>
          <cell r="X66">
            <v>10819.594913091953</v>
          </cell>
          <cell r="Y66">
            <v>11082.630593034179</v>
          </cell>
          <cell r="Z66">
            <v>11304.283204894864</v>
          </cell>
        </row>
        <row r="67">
          <cell r="T67">
            <v>110</v>
          </cell>
          <cell r="U67">
            <v>8464.008094299501</v>
          </cell>
          <cell r="V67">
            <v>8676.0081839070554</v>
          </cell>
          <cell r="W67">
            <v>8886.9310262287127</v>
          </cell>
          <cell r="X67">
            <v>9104.4588089800691</v>
          </cell>
          <cell r="Y67">
            <v>9307.5797694432549</v>
          </cell>
          <cell r="Z67">
            <v>9493.7313648321197</v>
          </cell>
        </row>
        <row r="68">
          <cell r="T68">
            <v>111</v>
          </cell>
          <cell r="U68">
            <v>8760.2483775999826</v>
          </cell>
          <cell r="V68">
            <v>8979.6684703438023</v>
          </cell>
          <cell r="W68">
            <v>9197.9736121467176</v>
          </cell>
          <cell r="X68">
            <v>9423.1148672943709</v>
          </cell>
          <cell r="Y68">
            <v>9633.3450613737696</v>
          </cell>
          <cell r="Z68">
            <v>9826.0119626012438</v>
          </cell>
        </row>
        <row r="69">
          <cell r="T69">
            <v>112</v>
          </cell>
          <cell r="U69">
            <v>9198.2607964799827</v>
          </cell>
          <cell r="V69">
            <v>9428.6518938609915</v>
          </cell>
          <cell r="W69">
            <v>9657.872292754053</v>
          </cell>
          <cell r="X69">
            <v>9894.2706106590886</v>
          </cell>
          <cell r="Y69">
            <v>10115.012314442458</v>
          </cell>
          <cell r="Z69">
            <v>10317.312560731307</v>
          </cell>
        </row>
        <row r="70">
          <cell r="T70">
            <v>113</v>
          </cell>
          <cell r="U70">
            <v>9520.1999243567825</v>
          </cell>
          <cell r="V70">
            <v>9758.6547101461256</v>
          </cell>
          <cell r="W70">
            <v>9995.897823000445</v>
          </cell>
          <cell r="X70">
            <v>10240.570082032156</v>
          </cell>
          <cell r="Y70">
            <v>10469.037745447944</v>
          </cell>
          <cell r="Z70">
            <v>10678.418500356902</v>
          </cell>
        </row>
        <row r="71">
          <cell r="T71">
            <v>114</v>
          </cell>
          <cell r="U71">
            <v>9853.4069217092692</v>
          </cell>
          <cell r="V71">
            <v>10100.20762500124</v>
          </cell>
          <cell r="W71">
            <v>10345.75424680546</v>
          </cell>
          <cell r="X71">
            <v>10598.990034903281</v>
          </cell>
          <cell r="Y71">
            <v>10835.454066538621</v>
          </cell>
          <cell r="Z71">
            <v>11052.163147869393</v>
          </cell>
        </row>
        <row r="72">
          <cell r="T72">
            <v>115</v>
          </cell>
          <cell r="U72">
            <v>10198.276163969094</v>
          </cell>
          <cell r="V72">
            <v>10453.714891876283</v>
          </cell>
          <cell r="W72">
            <v>10707.855645443651</v>
          </cell>
          <cell r="X72">
            <v>10969.954686124896</v>
          </cell>
          <cell r="Y72">
            <v>11214.694958867472</v>
          </cell>
          <cell r="Z72">
            <v>11438.988858044821</v>
          </cell>
        </row>
        <row r="73">
          <cell r="T73">
            <v>116</v>
          </cell>
          <cell r="U73">
            <v>10555.215829708013</v>
          </cell>
          <cell r="V73">
            <v>10819.594913091953</v>
          </cell>
          <cell r="W73">
            <v>11082.630593034179</v>
          </cell>
          <cell r="X73">
            <v>11353.903100139269</v>
          </cell>
          <cell r="Y73">
            <v>11607.209282427833</v>
          </cell>
          <cell r="Z73">
            <v>11839.35346807639</v>
          </cell>
        </row>
        <row r="74">
          <cell r="T74">
            <v>120</v>
          </cell>
          <cell r="U74">
            <v>8886.9310262287127</v>
          </cell>
          <cell r="V74">
            <v>9104.4588089800691</v>
          </cell>
          <cell r="W74">
            <v>9307.5797694432549</v>
          </cell>
          <cell r="X74">
            <v>9516.2284230502373</v>
          </cell>
          <cell r="Y74">
            <v>9722.6137692282646</v>
          </cell>
          <cell r="Z74">
            <v>9917.0660446128295</v>
          </cell>
        </row>
        <row r="75">
          <cell r="T75">
            <v>121</v>
          </cell>
          <cell r="U75">
            <v>9197.9736121467176</v>
          </cell>
          <cell r="V75">
            <v>9423.1148672943709</v>
          </cell>
          <cell r="W75">
            <v>9633.3450613737696</v>
          </cell>
          <cell r="X75">
            <v>9849.2964178569964</v>
          </cell>
          <cell r="Y75">
            <v>10062.905251151255</v>
          </cell>
          <cell r="Z75">
            <v>10264.163356174278</v>
          </cell>
        </row>
        <row r="76">
          <cell r="T76">
            <v>122</v>
          </cell>
          <cell r="U76">
            <v>9657.872292754053</v>
          </cell>
          <cell r="V76">
            <v>9894.2706106590886</v>
          </cell>
          <cell r="W76">
            <v>10115.012314442458</v>
          </cell>
          <cell r="X76">
            <v>10341.761238749847</v>
          </cell>
          <cell r="Y76">
            <v>10566.050513708817</v>
          </cell>
          <cell r="Z76">
            <v>10777.371523982993</v>
          </cell>
        </row>
        <row r="77">
          <cell r="T77">
            <v>123</v>
          </cell>
          <cell r="U77">
            <v>9995.897823000445</v>
          </cell>
          <cell r="V77">
            <v>10240.570082032156</v>
          </cell>
          <cell r="W77">
            <v>10469.037745447944</v>
          </cell>
          <cell r="X77">
            <v>10703.722882106091</v>
          </cell>
          <cell r="Y77">
            <v>10935.862281688625</v>
          </cell>
          <cell r="Z77">
            <v>11154.579527322398</v>
          </cell>
        </row>
        <row r="78">
          <cell r="T78">
            <v>124</v>
          </cell>
          <cell r="U78">
            <v>10345.75424680546</v>
          </cell>
          <cell r="V78">
            <v>10598.990034903281</v>
          </cell>
          <cell r="W78">
            <v>10835.454066538621</v>
          </cell>
          <cell r="X78">
            <v>11078.353182979805</v>
          </cell>
          <cell r="Y78">
            <v>11318.617461547727</v>
          </cell>
          <cell r="Z78">
            <v>11544.989810778681</v>
          </cell>
        </row>
        <row r="79">
          <cell r="T79">
            <v>125</v>
          </cell>
          <cell r="U79">
            <v>10707.855645443651</v>
          </cell>
          <cell r="V79">
            <v>10969.954686124896</v>
          </cell>
          <cell r="W79">
            <v>11214.694958867472</v>
          </cell>
          <cell r="X79">
            <v>11466.095544384098</v>
          </cell>
          <cell r="Y79">
            <v>11714.769072701896</v>
          </cell>
          <cell r="Z79">
            <v>11949.064454155936</v>
          </cell>
        </row>
        <row r="80">
          <cell r="T80">
            <v>126</v>
          </cell>
          <cell r="U80">
            <v>11082.630593034179</v>
          </cell>
          <cell r="V80">
            <v>11353.903100139269</v>
          </cell>
          <cell r="W80">
            <v>11607.209282427833</v>
          </cell>
          <cell r="X80">
            <v>11867.408888437541</v>
          </cell>
          <cell r="Y80">
            <v>12124.785990246462</v>
          </cell>
          <cell r="Z80">
            <v>12367.281710051393</v>
          </cell>
        </row>
        <row r="81">
          <cell r="T81">
            <v>130</v>
          </cell>
          <cell r="U81">
            <v>9307.5797694432549</v>
          </cell>
          <cell r="V81">
            <v>9516.2284230502373</v>
          </cell>
          <cell r="W81">
            <v>9722.6137692282646</v>
          </cell>
          <cell r="X81">
            <v>9949.0315624097057</v>
          </cell>
          <cell r="Y81">
            <v>10148.88813715805</v>
          </cell>
          <cell r="Z81">
            <v>10351.865899901211</v>
          </cell>
        </row>
        <row r="82">
          <cell r="T82">
            <v>131</v>
          </cell>
          <cell r="U82">
            <v>9633.3450613737696</v>
          </cell>
          <cell r="V82">
            <v>9849.2964178569964</v>
          </cell>
          <cell r="W82">
            <v>10062.905251151255</v>
          </cell>
          <cell r="X82">
            <v>10297.247667094045</v>
          </cell>
          <cell r="Y82">
            <v>10504.099221958582</v>
          </cell>
          <cell r="Z82">
            <v>10714.181206397754</v>
          </cell>
        </row>
        <row r="83">
          <cell r="T83">
            <v>132</v>
          </cell>
          <cell r="U83">
            <v>10115.012314442458</v>
          </cell>
          <cell r="V83">
            <v>10341.761238749847</v>
          </cell>
          <cell r="W83">
            <v>10566.050513708817</v>
          </cell>
          <cell r="X83">
            <v>10812.110050448748</v>
          </cell>
          <cell r="Y83">
            <v>11029.304183056511</v>
          </cell>
          <cell r="Z83">
            <v>11249.890266717643</v>
          </cell>
        </row>
        <row r="84">
          <cell r="T84">
            <v>133</v>
          </cell>
          <cell r="U84">
            <v>10469.037745447944</v>
          </cell>
          <cell r="V84">
            <v>10703.722882106091</v>
          </cell>
          <cell r="W84">
            <v>10935.862281688625</v>
          </cell>
          <cell r="X84">
            <v>11190.533902214454</v>
          </cell>
          <cell r="Y84">
            <v>11415.329829463488</v>
          </cell>
          <cell r="Z84">
            <v>11643.636426052761</v>
          </cell>
        </row>
        <row r="85">
          <cell r="T85">
            <v>134</v>
          </cell>
          <cell r="U85">
            <v>10835.454066538621</v>
          </cell>
          <cell r="V85">
            <v>11078.353182979805</v>
          </cell>
          <cell r="W85">
            <v>11318.617461547727</v>
          </cell>
          <cell r="X85">
            <v>11582.202588791961</v>
          </cell>
          <cell r="Y85">
            <v>11814.866373494709</v>
          </cell>
          <cell r="Z85">
            <v>12051.163700964607</v>
          </cell>
        </row>
        <row r="86">
          <cell r="T86">
            <v>135</v>
          </cell>
          <cell r="U86">
            <v>11214.694958867472</v>
          </cell>
          <cell r="V86">
            <v>11466.095544384098</v>
          </cell>
          <cell r="W86">
            <v>11714.769072701896</v>
          </cell>
          <cell r="X86">
            <v>11987.57967939968</v>
          </cell>
          <cell r="Y86">
            <v>12228.386696567024</v>
          </cell>
          <cell r="Z86">
            <v>12472.954430498368</v>
          </cell>
        </row>
        <row r="87">
          <cell r="T87">
            <v>136</v>
          </cell>
          <cell r="U87">
            <v>11607.209282427833</v>
          </cell>
          <cell r="V87">
            <v>11867.408888437541</v>
          </cell>
          <cell r="W87">
            <v>12124.785990246462</v>
          </cell>
          <cell r="X87">
            <v>12407.144968178669</v>
          </cell>
          <cell r="Y87">
            <v>12656.38023094687</v>
          </cell>
          <cell r="Z87">
            <v>12909.507835565812</v>
          </cell>
        </row>
        <row r="88">
          <cell r="T88">
            <v>140</v>
          </cell>
          <cell r="U88">
            <v>9722.6137692282646</v>
          </cell>
          <cell r="V88">
            <v>9949.0315624097057</v>
          </cell>
          <cell r="W88">
            <v>10148.88813715805</v>
          </cell>
          <cell r="X88">
            <v>10361.97635533722</v>
          </cell>
          <cell r="Y88">
            <v>10580.603147945903</v>
          </cell>
          <cell r="Z88">
            <v>10792.215210904822</v>
          </cell>
        </row>
        <row r="89">
          <cell r="T89">
            <v>141</v>
          </cell>
          <cell r="U89">
            <v>10062.905251151255</v>
          </cell>
          <cell r="V89">
            <v>10297.247667094045</v>
          </cell>
          <cell r="W89">
            <v>10504.099221958582</v>
          </cell>
          <cell r="X89">
            <v>10724.645527774022</v>
          </cell>
          <cell r="Y89">
            <v>10950.924258124011</v>
          </cell>
          <cell r="Z89">
            <v>11169.94274328649</v>
          </cell>
        </row>
        <row r="90">
          <cell r="T90">
            <v>142</v>
          </cell>
          <cell r="U90">
            <v>10566.050513708817</v>
          </cell>
          <cell r="V90">
            <v>10812.110050448748</v>
          </cell>
          <cell r="W90">
            <v>11029.304183056511</v>
          </cell>
          <cell r="X90">
            <v>11260.877804162723</v>
          </cell>
          <cell r="Y90">
            <v>11498.47047103021</v>
          </cell>
          <cell r="Z90">
            <v>11728.439880450815</v>
          </cell>
        </row>
        <row r="91">
          <cell r="T91">
            <v>143</v>
          </cell>
          <cell r="U91">
            <v>10935.862281688625</v>
          </cell>
          <cell r="V91">
            <v>11190.533902214454</v>
          </cell>
          <cell r="W91">
            <v>11415.329829463488</v>
          </cell>
          <cell r="X91">
            <v>11655.008527308419</v>
          </cell>
          <cell r="Y91">
            <v>11900.916937516267</v>
          </cell>
          <cell r="Z91">
            <v>12138.935276266593</v>
          </cell>
        </row>
        <row r="92">
          <cell r="T92">
            <v>144</v>
          </cell>
          <cell r="U92">
            <v>11318.617461547727</v>
          </cell>
          <cell r="V92">
            <v>11582.202588791961</v>
          </cell>
          <cell r="W92">
            <v>11814.866373494709</v>
          </cell>
          <cell r="X92">
            <v>12062.933825764214</v>
          </cell>
          <cell r="Y92">
            <v>12317.449030329337</v>
          </cell>
          <cell r="Z92">
            <v>12563.798010935923</v>
          </cell>
        </row>
        <row r="93">
          <cell r="T93">
            <v>145</v>
          </cell>
          <cell r="U93">
            <v>11714.769072701896</v>
          </cell>
          <cell r="V93">
            <v>11987.57967939968</v>
          </cell>
          <cell r="W93">
            <v>12228.386696567024</v>
          </cell>
          <cell r="X93">
            <v>12485.136509665961</v>
          </cell>
          <cell r="Y93">
            <v>12748.559746390863</v>
          </cell>
          <cell r="Z93">
            <v>13003.530941318681</v>
          </cell>
        </row>
        <row r="94">
          <cell r="T94">
            <v>146</v>
          </cell>
          <cell r="U94">
            <v>12124.785990246462</v>
          </cell>
          <cell r="V94">
            <v>12407.144968178669</v>
          </cell>
          <cell r="W94">
            <v>12656.38023094687</v>
          </cell>
          <cell r="X94">
            <v>12922.11628750427</v>
          </cell>
          <cell r="Y94">
            <v>13194.759337514544</v>
          </cell>
          <cell r="Z94">
            <v>13458.654524264835</v>
          </cell>
        </row>
        <row r="95">
          <cell r="T95">
            <v>150</v>
          </cell>
          <cell r="U95">
            <v>10148.88813715805</v>
          </cell>
          <cell r="V95">
            <v>10361.97635533722</v>
          </cell>
          <cell r="W95">
            <v>10580.603147945903</v>
          </cell>
          <cell r="X95">
            <v>10785.889484266601</v>
          </cell>
          <cell r="Y95">
            <v>10998.988583731487</v>
          </cell>
          <cell r="Z95">
            <v>11218.968355406118</v>
          </cell>
        </row>
        <row r="96">
          <cell r="T96">
            <v>151</v>
          </cell>
          <cell r="U96">
            <v>10504.099221958582</v>
          </cell>
          <cell r="V96">
            <v>10724.645527774022</v>
          </cell>
          <cell r="W96">
            <v>10950.924258124011</v>
          </cell>
          <cell r="X96">
            <v>11163.395616215932</v>
          </cell>
          <cell r="Y96">
            <v>11383.953184162088</v>
          </cell>
          <cell r="Z96">
            <v>11611.632247845331</v>
          </cell>
        </row>
        <row r="97">
          <cell r="T97">
            <v>152</v>
          </cell>
          <cell r="U97">
            <v>11029.304183056511</v>
          </cell>
          <cell r="V97">
            <v>11260.877804162723</v>
          </cell>
          <cell r="W97">
            <v>11498.47047103021</v>
          </cell>
          <cell r="X97">
            <v>11721.565397026729</v>
          </cell>
          <cell r="Y97">
            <v>11953.150843370193</v>
          </cell>
          <cell r="Z97">
            <v>12192.213860237598</v>
          </cell>
        </row>
        <row r="98">
          <cell r="T98">
            <v>153</v>
          </cell>
          <cell r="U98">
            <v>11415.329829463488</v>
          </cell>
          <cell r="V98">
            <v>11655.008527308419</v>
          </cell>
          <cell r="W98">
            <v>11900.916937516267</v>
          </cell>
          <cell r="X98">
            <v>12131.820185922665</v>
          </cell>
          <cell r="Y98">
            <v>12371.511122888151</v>
          </cell>
          <cell r="Z98">
            <v>12618.941345345915</v>
          </cell>
        </row>
        <row r="99">
          <cell r="T99">
            <v>154</v>
          </cell>
          <cell r="U99">
            <v>11814.866373494709</v>
          </cell>
          <cell r="V99">
            <v>12062.933825764214</v>
          </cell>
          <cell r="W99">
            <v>12317.449030329337</v>
          </cell>
          <cell r="X99">
            <v>12556.433892429957</v>
          </cell>
          <cell r="Y99">
            <v>12804.514012189236</v>
          </cell>
          <cell r="Z99">
            <v>13060.604292433021</v>
          </cell>
        </row>
        <row r="100">
          <cell r="T100">
            <v>155</v>
          </cell>
          <cell r="U100">
            <v>12228.386696567024</v>
          </cell>
          <cell r="V100">
            <v>12485.136509665961</v>
          </cell>
          <cell r="W100">
            <v>12748.559746390863</v>
          </cell>
          <cell r="X100">
            <v>12995.909078665005</v>
          </cell>
          <cell r="Y100">
            <v>13252.67200261586</v>
          </cell>
          <cell r="Z100">
            <v>13517.725442668177</v>
          </cell>
        </row>
        <row r="101">
          <cell r="T101">
            <v>156</v>
          </cell>
          <cell r="U101">
            <v>12656.38023094687</v>
          </cell>
          <cell r="V101">
            <v>12922.11628750427</v>
          </cell>
          <cell r="W101">
            <v>13194.759337514544</v>
          </cell>
          <cell r="X101">
            <v>13450.765896418281</v>
          </cell>
          <cell r="Y101">
            <v>13716.515522707416</v>
          </cell>
          <cell r="Z101">
            <v>13990.845833161564</v>
          </cell>
        </row>
        <row r="102">
          <cell r="T102">
            <v>160</v>
          </cell>
          <cell r="U102">
            <v>10580.603147945903</v>
          </cell>
          <cell r="V102">
            <v>10785.889484266601</v>
          </cell>
          <cell r="W102">
            <v>10998.988583731487</v>
          </cell>
          <cell r="X102">
            <v>11216.516366482843</v>
          </cell>
          <cell r="Y102">
            <v>11421.900634374984</v>
          </cell>
          <cell r="Z102">
            <v>11650.338647062485</v>
          </cell>
        </row>
        <row r="103">
          <cell r="T103">
            <v>161</v>
          </cell>
          <cell r="U103">
            <v>10950.924258124011</v>
          </cell>
          <cell r="V103">
            <v>11163.395616215932</v>
          </cell>
          <cell r="W103">
            <v>11383.953184162088</v>
          </cell>
          <cell r="X103">
            <v>11609.094439309743</v>
          </cell>
          <cell r="Y103">
            <v>11821.667156578109</v>
          </cell>
          <cell r="Z103">
            <v>12058.100499709672</v>
          </cell>
        </row>
        <row r="104">
          <cell r="T104">
            <v>162</v>
          </cell>
          <cell r="U104">
            <v>11498.47047103021</v>
          </cell>
          <cell r="V104">
            <v>11721.565397026729</v>
          </cell>
          <cell r="W104">
            <v>11953.150843370193</v>
          </cell>
          <cell r="X104">
            <v>12189.54916127523</v>
          </cell>
          <cell r="Y104">
            <v>12412.750514407015</v>
          </cell>
          <cell r="Z104">
            <v>12661.005524695156</v>
          </cell>
        </row>
        <row r="105">
          <cell r="T105">
            <v>163</v>
          </cell>
          <cell r="U105">
            <v>11900.916937516267</v>
          </cell>
          <cell r="V105">
            <v>12131.820185922665</v>
          </cell>
          <cell r="W105">
            <v>12371.511122888151</v>
          </cell>
          <cell r="X105">
            <v>12616.183381919864</v>
          </cell>
          <cell r="Y105">
            <v>12847.19678241126</v>
          </cell>
          <cell r="Z105">
            <v>13104.140718059487</v>
          </cell>
        </row>
        <row r="106">
          <cell r="T106">
            <v>164</v>
          </cell>
          <cell r="U106">
            <v>12317.449030329337</v>
          </cell>
          <cell r="V106">
            <v>12556.433892429957</v>
          </cell>
          <cell r="W106">
            <v>12804.514012189236</v>
          </cell>
          <cell r="X106">
            <v>13057.74980028706</v>
          </cell>
          <cell r="Y106">
            <v>13296.848669795654</v>
          </cell>
          <cell r="Z106">
            <v>13562.78564319157</v>
          </cell>
        </row>
        <row r="107">
          <cell r="T107">
            <v>165</v>
          </cell>
          <cell r="U107">
            <v>12748.559746390863</v>
          </cell>
          <cell r="V107">
            <v>12995.909078665005</v>
          </cell>
          <cell r="W107">
            <v>13252.67200261586</v>
          </cell>
          <cell r="X107">
            <v>13514.771043297107</v>
          </cell>
          <cell r="Y107">
            <v>13762.238373238502</v>
          </cell>
          <cell r="Z107">
            <v>14037.483140703274</v>
          </cell>
        </row>
        <row r="108">
          <cell r="T108">
            <v>166</v>
          </cell>
          <cell r="U108">
            <v>13194.759337514544</v>
          </cell>
          <cell r="V108">
            <v>13450.765896418281</v>
          </cell>
          <cell r="W108">
            <v>13716.515522707416</v>
          </cell>
          <cell r="X108">
            <v>13987.788029812506</v>
          </cell>
          <cell r="Y108">
            <v>14243.91671630185</v>
          </cell>
          <cell r="Z108">
            <v>14528.795050627888</v>
          </cell>
        </row>
        <row r="109">
          <cell r="T109">
            <v>170</v>
          </cell>
          <cell r="U109">
            <v>10998.988583731487</v>
          </cell>
          <cell r="V109">
            <v>11216.516366482843</v>
          </cell>
          <cell r="W109">
            <v>11421.900634374984</v>
          </cell>
          <cell r="X109">
            <v>11634.999733839868</v>
          </cell>
          <cell r="Y109">
            <v>11853.615645162839</v>
          </cell>
          <cell r="Z109">
            <v>12090.687958066097</v>
          </cell>
        </row>
        <row r="110">
          <cell r="T110">
            <v>171</v>
          </cell>
          <cell r="U110">
            <v>11383.953184162088</v>
          </cell>
          <cell r="V110">
            <v>11609.094439309743</v>
          </cell>
          <cell r="W110">
            <v>11821.667156578109</v>
          </cell>
          <cell r="X110">
            <v>12042.224724524263</v>
          </cell>
          <cell r="Y110">
            <v>12268.492192743539</v>
          </cell>
          <cell r="Z110">
            <v>12513.86203659841</v>
          </cell>
        </row>
        <row r="111">
          <cell r="T111">
            <v>172</v>
          </cell>
          <cell r="U111">
            <v>11953.150843370193</v>
          </cell>
          <cell r="V111">
            <v>12189.54916127523</v>
          </cell>
          <cell r="W111">
            <v>12412.750514407015</v>
          </cell>
          <cell r="X111">
            <v>12644.335960750477</v>
          </cell>
          <cell r="Y111">
            <v>12881.916802380716</v>
          </cell>
          <cell r="Z111">
            <v>13139.55513842833</v>
          </cell>
        </row>
        <row r="112">
          <cell r="T112">
            <v>173</v>
          </cell>
          <cell r="U112">
            <v>12371.511122888151</v>
          </cell>
          <cell r="V112">
            <v>12616.183381919864</v>
          </cell>
          <cell r="W112">
            <v>12847.19678241126</v>
          </cell>
          <cell r="X112">
            <v>13086.887719376744</v>
          </cell>
          <cell r="Y112">
            <v>13332.783890464041</v>
          </cell>
          <cell r="Z112">
            <v>13599.439568273321</v>
          </cell>
        </row>
        <row r="113">
          <cell r="T113">
            <v>174</v>
          </cell>
          <cell r="U113">
            <v>12804.514012189236</v>
          </cell>
          <cell r="V113">
            <v>13057.74980028706</v>
          </cell>
          <cell r="W113">
            <v>13296.848669795654</v>
          </cell>
          <cell r="X113">
            <v>13544.92878955493</v>
          </cell>
          <cell r="Y113">
            <v>13799.431326630283</v>
          </cell>
          <cell r="Z113">
            <v>14075.419953162887</v>
          </cell>
        </row>
        <row r="114">
          <cell r="T114">
            <v>175</v>
          </cell>
          <cell r="U114">
            <v>13252.67200261586</v>
          </cell>
          <cell r="V114">
            <v>13514.771043297107</v>
          </cell>
          <cell r="W114">
            <v>13762.238373238502</v>
          </cell>
          <cell r="X114">
            <v>14019.001297189352</v>
          </cell>
          <cell r="Y114">
            <v>14282.411423062344</v>
          </cell>
          <cell r="Z114">
            <v>14568.059651523588</v>
          </cell>
        </row>
        <row r="115">
          <cell r="T115">
            <v>176</v>
          </cell>
          <cell r="U115">
            <v>13716.515522707416</v>
          </cell>
          <cell r="V115">
            <v>13987.788029812506</v>
          </cell>
          <cell r="W115">
            <v>14243.91671630185</v>
          </cell>
          <cell r="X115">
            <v>14509.666342590979</v>
          </cell>
          <cell r="Y115">
            <v>14782.295822869526</v>
          </cell>
          <cell r="Z115">
            <v>15077.941739326914</v>
          </cell>
        </row>
        <row r="116">
          <cell r="T116">
            <v>180</v>
          </cell>
          <cell r="U116">
            <v>11421.900634374984</v>
          </cell>
          <cell r="V116">
            <v>11634.999733839868</v>
          </cell>
          <cell r="W116">
            <v>11853.615645162839</v>
          </cell>
          <cell r="X116">
            <v>12064.538487484497</v>
          </cell>
          <cell r="Y116">
            <v>12265.385259233008</v>
          </cell>
          <cell r="Z116">
            <v>12510.692964417667</v>
          </cell>
        </row>
        <row r="117">
          <cell r="T117">
            <v>181</v>
          </cell>
          <cell r="U117">
            <v>11821.667156578109</v>
          </cell>
          <cell r="V117">
            <v>12042.224724524263</v>
          </cell>
          <cell r="W117">
            <v>12268.492192743539</v>
          </cell>
          <cell r="X117">
            <v>12486.797334546454</v>
          </cell>
          <cell r="Y117">
            <v>12694.673743306163</v>
          </cell>
          <cell r="Z117">
            <v>12948.567218172286</v>
          </cell>
        </row>
        <row r="118">
          <cell r="T118">
            <v>182</v>
          </cell>
          <cell r="U118">
            <v>12412.750514407015</v>
          </cell>
          <cell r="V118">
            <v>12644.335960750477</v>
          </cell>
          <cell r="W118">
            <v>12881.916802380716</v>
          </cell>
          <cell r="X118">
            <v>13111.137201273777</v>
          </cell>
          <cell r="Y118">
            <v>13329.40743047147</v>
          </cell>
          <cell r="Z118">
            <v>13595.9955790809</v>
          </cell>
        </row>
        <row r="119">
          <cell r="T119">
            <v>183</v>
          </cell>
          <cell r="U119">
            <v>12847.19678241126</v>
          </cell>
          <cell r="V119">
            <v>13086.887719376744</v>
          </cell>
          <cell r="W119">
            <v>13332.783890464041</v>
          </cell>
          <cell r="X119">
            <v>13570.027003318361</v>
          </cell>
          <cell r="Y119">
            <v>13795.936690537972</v>
          </cell>
          <cell r="Z119">
            <v>14071.855424348731</v>
          </cell>
        </row>
        <row r="120">
          <cell r="T120">
            <v>184</v>
          </cell>
          <cell r="U120">
            <v>13296.848669795654</v>
          </cell>
          <cell r="V120">
            <v>13544.92878955493</v>
          </cell>
          <cell r="W120">
            <v>13799.431326630283</v>
          </cell>
          <cell r="X120">
            <v>14044.977948434504</v>
          </cell>
          <cell r="Y120">
            <v>14278.794474706801</v>
          </cell>
          <cell r="Z120">
            <v>14564.370364200937</v>
          </cell>
        </row>
        <row r="121">
          <cell r="T121">
            <v>185</v>
          </cell>
          <cell r="U121">
            <v>13762.238373238502</v>
          </cell>
          <cell r="V121">
            <v>14019.001297189352</v>
          </cell>
          <cell r="W121">
            <v>14282.411423062344</v>
          </cell>
          <cell r="X121">
            <v>14536.552176629712</v>
          </cell>
          <cell r="Y121">
            <v>14778.552281321539</v>
          </cell>
          <cell r="Z121">
            <v>15074.123326947969</v>
          </cell>
        </row>
        <row r="122">
          <cell r="T122">
            <v>186</v>
          </cell>
          <cell r="U122">
            <v>14243.91671630185</v>
          </cell>
          <cell r="V122">
            <v>14509.666342590979</v>
          </cell>
          <cell r="W122">
            <v>14782.295822869526</v>
          </cell>
          <cell r="X122">
            <v>15045.331502811752</v>
          </cell>
          <cell r="Y122">
            <v>15295.801611167793</v>
          </cell>
          <cell r="Z122">
            <v>15601.717643391148</v>
          </cell>
        </row>
        <row r="123">
          <cell r="T123">
            <v>190</v>
          </cell>
          <cell r="U123">
            <v>11853.615645162839</v>
          </cell>
          <cell r="V123">
            <v>12064.538487484497</v>
          </cell>
          <cell r="W123">
            <v>12265.385259233008</v>
          </cell>
          <cell r="X123">
            <v>12484.099102127424</v>
          </cell>
          <cell r="Y123">
            <v>12691.572576877066</v>
          </cell>
          <cell r="Z123">
            <v>12945.404028414607</v>
          </cell>
        </row>
        <row r="124">
          <cell r="T124">
            <v>191</v>
          </cell>
          <cell r="U124">
            <v>12268.492192743539</v>
          </cell>
          <cell r="V124">
            <v>12486.797334546454</v>
          </cell>
          <cell r="W124">
            <v>12694.673743306163</v>
          </cell>
          <cell r="X124">
            <v>12921.042570701884</v>
          </cell>
          <cell r="Y124">
            <v>13135.777617067764</v>
          </cell>
          <cell r="Z124">
            <v>13398.493169409117</v>
          </cell>
        </row>
        <row r="125">
          <cell r="T125">
            <v>192</v>
          </cell>
          <cell r="U125">
            <v>12881.916802380716</v>
          </cell>
          <cell r="V125">
            <v>13111.137201273777</v>
          </cell>
          <cell r="W125">
            <v>13329.40743047147</v>
          </cell>
          <cell r="X125">
            <v>13567.094699236979</v>
          </cell>
          <cell r="Y125">
            <v>13792.566497921152</v>
          </cell>
          <cell r="Z125">
            <v>14068.417827879573</v>
          </cell>
        </row>
        <row r="126">
          <cell r="T126">
            <v>193</v>
          </cell>
          <cell r="U126">
            <v>13332.783890464041</v>
          </cell>
          <cell r="V126">
            <v>13570.027003318361</v>
          </cell>
          <cell r="W126">
            <v>13795.936690537972</v>
          </cell>
          <cell r="X126">
            <v>14041.943013710274</v>
          </cell>
          <cell r="Y126">
            <v>14275.306325348392</v>
          </cell>
          <cell r="Z126">
            <v>14560.812451855358</v>
          </cell>
        </row>
        <row r="127">
          <cell r="T127">
            <v>194</v>
          </cell>
          <cell r="U127">
            <v>13799.431326630283</v>
          </cell>
          <cell r="V127">
            <v>14044.977948434504</v>
          </cell>
          <cell r="W127">
            <v>14278.794474706801</v>
          </cell>
          <cell r="X127">
            <v>14533.411019190133</v>
          </cell>
          <cell r="Y127">
            <v>14774.942046735587</v>
          </cell>
          <cell r="Z127">
            <v>15070.440887670295</v>
          </cell>
        </row>
        <row r="128">
          <cell r="T128">
            <v>195</v>
          </cell>
          <cell r="U128">
            <v>14282.411423062344</v>
          </cell>
          <cell r="V128">
            <v>14536.552176629712</v>
          </cell>
          <cell r="W128">
            <v>14778.552281321539</v>
          </cell>
          <cell r="X128">
            <v>15042.080404861787</v>
          </cell>
          <cell r="Y128">
            <v>15292.065018371331</v>
          </cell>
          <cell r="Z128">
            <v>15597.906318738755</v>
          </cell>
        </row>
        <row r="129">
          <cell r="T129">
            <v>196</v>
          </cell>
          <cell r="U129">
            <v>14782.295822869526</v>
          </cell>
          <cell r="V129">
            <v>15045.331502811752</v>
          </cell>
          <cell r="W129">
            <v>15295.801611167793</v>
          </cell>
          <cell r="X129">
            <v>15568.55321903195</v>
          </cell>
          <cell r="Y129">
            <v>15827.287294014328</v>
          </cell>
          <cell r="Z129">
            <v>16143.833039894611</v>
          </cell>
        </row>
        <row r="130">
          <cell r="T130">
            <v>200</v>
          </cell>
          <cell r="U130">
            <v>12265.385259233008</v>
          </cell>
          <cell r="V130">
            <v>12484.099102127424</v>
          </cell>
          <cell r="W130">
            <v>12691.572576877066</v>
          </cell>
          <cell r="X130">
            <v>12916.902241486892</v>
          </cell>
          <cell r="Y130">
            <v>13116.66088466379</v>
          </cell>
          <cell r="Z130">
            <v>13378.994102357066</v>
          </cell>
        </row>
        <row r="131">
          <cell r="T131">
            <v>201</v>
          </cell>
          <cell r="U131">
            <v>12694.673743306163</v>
          </cell>
          <cell r="V131">
            <v>12921.042570701884</v>
          </cell>
          <cell r="W131">
            <v>13135.777617067764</v>
          </cell>
          <cell r="X131">
            <v>13368.993819938934</v>
          </cell>
          <cell r="Y131">
            <v>13575.744015627022</v>
          </cell>
          <cell r="Z131">
            <v>13847.258895939563</v>
          </cell>
        </row>
        <row r="132">
          <cell r="T132">
            <v>202</v>
          </cell>
          <cell r="U132">
            <v>13329.40743047147</v>
          </cell>
          <cell r="V132">
            <v>13567.094699236979</v>
          </cell>
          <cell r="W132">
            <v>13792.566497921152</v>
          </cell>
          <cell r="X132">
            <v>14037.443510935882</v>
          </cell>
          <cell r="Y132">
            <v>14254.531216408373</v>
          </cell>
          <cell r="Z132">
            <v>14539.621840736541</v>
          </cell>
        </row>
        <row r="133">
          <cell r="T133">
            <v>203</v>
          </cell>
          <cell r="U133">
            <v>13795.936690537972</v>
          </cell>
          <cell r="V133">
            <v>14041.943013710274</v>
          </cell>
          <cell r="W133">
            <v>14275.306325348392</v>
          </cell>
          <cell r="X133">
            <v>14528.754033818637</v>
          </cell>
          <cell r="Y133">
            <v>14753.439808982666</v>
          </cell>
          <cell r="Z133">
            <v>15048.50860516232</v>
          </cell>
        </row>
        <row r="134">
          <cell r="T134">
            <v>204</v>
          </cell>
          <cell r="U134">
            <v>14278.794474706801</v>
          </cell>
          <cell r="V134">
            <v>14533.411019190133</v>
          </cell>
          <cell r="W134">
            <v>14774.942046735587</v>
          </cell>
          <cell r="X134">
            <v>15037.260425002289</v>
          </cell>
          <cell r="Y134">
            <v>15269.81020229706</v>
          </cell>
          <cell r="Z134">
            <v>15575.206406343001</v>
          </cell>
        </row>
        <row r="135">
          <cell r="T135">
            <v>205</v>
          </cell>
          <cell r="U135">
            <v>14778.552281321539</v>
          </cell>
          <cell r="V135">
            <v>15042.080404861787</v>
          </cell>
          <cell r="W135">
            <v>15292.065018371331</v>
          </cell>
          <cell r="X135">
            <v>15563.564539877369</v>
          </cell>
          <cell r="Y135">
            <v>15804.253559377457</v>
          </cell>
          <cell r="Z135">
            <v>16120.338630565006</v>
          </cell>
        </row>
        <row r="136">
          <cell r="T136">
            <v>206</v>
          </cell>
          <cell r="U136">
            <v>15295.801611167793</v>
          </cell>
          <cell r="V136">
            <v>15568.55321903195</v>
          </cell>
          <cell r="W136">
            <v>15827.287294014328</v>
          </cell>
          <cell r="X136">
            <v>16108.289298773077</v>
          </cell>
          <cell r="Y136">
            <v>16357.402433955669</v>
          </cell>
          <cell r="Z136">
            <v>16684.550482634782</v>
          </cell>
        </row>
        <row r="137">
          <cell r="T137">
            <v>210</v>
          </cell>
          <cell r="U137">
            <v>12691.572576877066</v>
          </cell>
          <cell r="V137">
            <v>12916.902241486892</v>
          </cell>
          <cell r="W137">
            <v>13116.66088466379</v>
          </cell>
          <cell r="X137">
            <v>13330.935162986018</v>
          </cell>
          <cell r="Y137">
            <v>13535.14425202082</v>
          </cell>
          <cell r="Z137">
            <v>13805.847137061235</v>
          </cell>
        </row>
        <row r="138">
          <cell r="T138">
            <v>211</v>
          </cell>
          <cell r="U138">
            <v>13135.777617067764</v>
          </cell>
          <cell r="V138">
            <v>13368.993819938934</v>
          </cell>
          <cell r="W138">
            <v>13575.744015627022</v>
          </cell>
          <cell r="X138">
            <v>13797.517893690529</v>
          </cell>
          <cell r="Y138">
            <v>14008.874300841549</v>
          </cell>
          <cell r="Z138">
            <v>14289.051786858377</v>
          </cell>
        </row>
        <row r="139">
          <cell r="T139">
            <v>212</v>
          </cell>
          <cell r="U139">
            <v>13792.566497921152</v>
          </cell>
          <cell r="V139">
            <v>14037.443510935882</v>
          </cell>
          <cell r="W139">
            <v>14254.531216408373</v>
          </cell>
          <cell r="X139">
            <v>14487.393788375055</v>
          </cell>
          <cell r="Y139">
            <v>14709.318015883628</v>
          </cell>
          <cell r="Z139">
            <v>15003.504376201296</v>
          </cell>
        </row>
        <row r="140">
          <cell r="T140">
            <v>213</v>
          </cell>
          <cell r="U140">
            <v>14275.306325348392</v>
          </cell>
          <cell r="V140">
            <v>14528.754033818637</v>
          </cell>
          <cell r="W140">
            <v>14753.439808982666</v>
          </cell>
          <cell r="X140">
            <v>14994.452570968182</v>
          </cell>
          <cell r="Y140">
            <v>15224.144146439554</v>
          </cell>
          <cell r="Z140">
            <v>15528.627029368341</v>
          </cell>
        </row>
        <row r="141">
          <cell r="T141">
            <v>214</v>
          </cell>
          <cell r="U141">
            <v>14774.942046735587</v>
          </cell>
          <cell r="V141">
            <v>15037.260425002289</v>
          </cell>
          <cell r="W141">
            <v>15269.81020229706</v>
          </cell>
          <cell r="X141">
            <v>15519.258410952069</v>
          </cell>
          <cell r="Y141">
            <v>15756.989191564939</v>
          </cell>
          <cell r="Z141">
            <v>16072.128975396234</v>
          </cell>
        </row>
        <row r="142">
          <cell r="T142">
            <v>215</v>
          </cell>
          <cell r="U142">
            <v>15292.065018371331</v>
          </cell>
          <cell r="V142">
            <v>15563.564539877369</v>
          </cell>
          <cell r="W142">
            <v>15804.253559377457</v>
          </cell>
          <cell r="X142">
            <v>16062.432455335391</v>
          </cell>
          <cell r="Y142">
            <v>16308.483813269711</v>
          </cell>
          <cell r="Z142">
            <v>16634.653489535103</v>
          </cell>
        </row>
        <row r="143">
          <cell r="T143">
            <v>216</v>
          </cell>
          <cell r="U143">
            <v>15827.287294014328</v>
          </cell>
          <cell r="V143">
            <v>16108.289298773077</v>
          </cell>
          <cell r="W143">
            <v>16357.402433955669</v>
          </cell>
          <cell r="X143">
            <v>16624.61759127213</v>
          </cell>
          <cell r="Y143">
            <v>16879.280746734152</v>
          </cell>
          <cell r="Z143">
            <v>17216.866361668832</v>
          </cell>
        </row>
        <row r="144">
          <cell r="T144">
            <v>220</v>
          </cell>
          <cell r="U144">
            <v>13116.66088466379</v>
          </cell>
          <cell r="V144">
            <v>13330.935162986018</v>
          </cell>
          <cell r="W144">
            <v>13535.14425202082</v>
          </cell>
          <cell r="X144">
            <v>13750.408727343216</v>
          </cell>
          <cell r="Y144">
            <v>13963.496945522384</v>
          </cell>
          <cell r="Z144">
            <v>14242.766884432833</v>
          </cell>
        </row>
        <row r="145">
          <cell r="T145">
            <v>221</v>
          </cell>
          <cell r="U145">
            <v>13575.744015627022</v>
          </cell>
          <cell r="V145">
            <v>13797.517893690529</v>
          </cell>
          <cell r="W145">
            <v>14008.874300841549</v>
          </cell>
          <cell r="X145">
            <v>14231.673032800229</v>
          </cell>
          <cell r="Y145">
            <v>14452.219338615667</v>
          </cell>
          <cell r="Z145">
            <v>14741.263725387982</v>
          </cell>
        </row>
        <row r="146">
          <cell r="T146">
            <v>222</v>
          </cell>
          <cell r="U146">
            <v>14254.531216408373</v>
          </cell>
          <cell r="V146">
            <v>14487.393788375055</v>
          </cell>
          <cell r="W146">
            <v>14709.318015883628</v>
          </cell>
          <cell r="X146">
            <v>14943.256684440241</v>
          </cell>
          <cell r="Y146">
            <v>15174.830305546449</v>
          </cell>
          <cell r="Z146">
            <v>15478.326911657381</v>
          </cell>
        </row>
        <row r="147">
          <cell r="T147">
            <v>223</v>
          </cell>
          <cell r="U147">
            <v>14753.439808982666</v>
          </cell>
          <cell r="V147">
            <v>14994.452570968182</v>
          </cell>
          <cell r="W147">
            <v>15224.144146439554</v>
          </cell>
          <cell r="X147">
            <v>15466.270668395649</v>
          </cell>
          <cell r="Y147">
            <v>15705.949366240575</v>
          </cell>
          <cell r="Z147">
            <v>16020.06835356539</v>
          </cell>
        </row>
        <row r="148">
          <cell r="T148">
            <v>224</v>
          </cell>
          <cell r="U148">
            <v>15269.81020229706</v>
          </cell>
          <cell r="V148">
            <v>15519.258410952069</v>
          </cell>
          <cell r="W148">
            <v>15756.989191564939</v>
          </cell>
          <cell r="X148">
            <v>16007.590141789497</v>
          </cell>
          <cell r="Y148">
            <v>16255.657594058996</v>
          </cell>
          <cell r="Z148">
            <v>16580.770745940179</v>
          </cell>
        </row>
        <row r="149">
          <cell r="T149">
            <v>225</v>
          </cell>
          <cell r="U149">
            <v>15804.253559377457</v>
          </cell>
          <cell r="V149">
            <v>16062.432455335391</v>
          </cell>
          <cell r="W149">
            <v>16308.483813269711</v>
          </cell>
          <cell r="X149">
            <v>16567.85579675213</v>
          </cell>
          <cell r="Y149">
            <v>16824.60560985106</v>
          </cell>
          <cell r="Z149">
            <v>17161.097722048085</v>
          </cell>
        </row>
        <row r="150">
          <cell r="T150">
            <v>226</v>
          </cell>
          <cell r="U150">
            <v>16357.402433955669</v>
          </cell>
          <cell r="V150">
            <v>16624.61759127213</v>
          </cell>
          <cell r="W150">
            <v>16879.280746734152</v>
          </cell>
          <cell r="X150">
            <v>17147.730749638456</v>
          </cell>
          <cell r="Y150">
            <v>17413.466806195847</v>
          </cell>
          <cell r="Z150">
            <v>17761.736142319769</v>
          </cell>
        </row>
        <row r="151">
          <cell r="T151">
            <v>230</v>
          </cell>
          <cell r="U151">
            <v>13535.14425202082</v>
          </cell>
          <cell r="V151">
            <v>13750.408727343216</v>
          </cell>
          <cell r="W151">
            <v>13963.496945522384</v>
          </cell>
          <cell r="X151">
            <v>14172.243530700815</v>
          </cell>
          <cell r="Y151">
            <v>14385.331748879986</v>
          </cell>
          <cell r="Z151">
            <v>14673.038383857585</v>
          </cell>
        </row>
        <row r="152">
          <cell r="T152">
            <v>231</v>
          </cell>
          <cell r="U152">
            <v>14008.874300841549</v>
          </cell>
          <cell r="V152">
            <v>14231.673032800229</v>
          </cell>
          <cell r="W152">
            <v>14452.219338615667</v>
          </cell>
          <cell r="X152">
            <v>14668.272054275343</v>
          </cell>
          <cell r="Y152">
            <v>14888.818360090785</v>
          </cell>
          <cell r="Z152">
            <v>15186.594727292601</v>
          </cell>
        </row>
        <row r="153">
          <cell r="T153">
            <v>232</v>
          </cell>
          <cell r="U153">
            <v>14709.318015883628</v>
          </cell>
          <cell r="V153">
            <v>14943.256684440241</v>
          </cell>
          <cell r="W153">
            <v>15174.830305546449</v>
          </cell>
          <cell r="X153">
            <v>15401.68565698911</v>
          </cell>
          <cell r="Y153">
            <v>15633.259278095324</v>
          </cell>
          <cell r="Z153">
            <v>15945.924463657231</v>
          </cell>
        </row>
        <row r="154">
          <cell r="T154">
            <v>233</v>
          </cell>
          <cell r="U154">
            <v>15224.144146439554</v>
          </cell>
          <cell r="V154">
            <v>15466.270668395649</v>
          </cell>
          <cell r="W154">
            <v>15705.949366240575</v>
          </cell>
          <cell r="X154">
            <v>15940.744654983728</v>
          </cell>
          <cell r="Y154">
            <v>16180.42335282866</v>
          </cell>
          <cell r="Z154">
            <v>16504.031819885233</v>
          </cell>
        </row>
        <row r="155">
          <cell r="T155">
            <v>234</v>
          </cell>
          <cell r="U155">
            <v>15756.989191564939</v>
          </cell>
          <cell r="V155">
            <v>16007.590141789497</v>
          </cell>
          <cell r="W155">
            <v>16255.657594058996</v>
          </cell>
          <cell r="X155">
            <v>16498.670717908157</v>
          </cell>
          <cell r="Y155">
            <v>16746.738170177665</v>
          </cell>
          <cell r="Z155">
            <v>17081.672933581216</v>
          </cell>
        </row>
        <row r="156">
          <cell r="T156">
            <v>235</v>
          </cell>
          <cell r="U156">
            <v>16308.483813269711</v>
          </cell>
          <cell r="V156">
            <v>16567.85579675213</v>
          </cell>
          <cell r="W156">
            <v>16824.60560985106</v>
          </cell>
          <cell r="X156">
            <v>17076.124193034942</v>
          </cell>
          <cell r="Y156">
            <v>17332.874006133883</v>
          </cell>
          <cell r="Z156">
            <v>17679.531486256557</v>
          </cell>
        </row>
        <row r="157">
          <cell r="T157">
            <v>236</v>
          </cell>
          <cell r="U157">
            <v>16879.280746734152</v>
          </cell>
          <cell r="V157">
            <v>17147.730749638456</v>
          </cell>
          <cell r="W157">
            <v>17413.466806195847</v>
          </cell>
          <cell r="X157">
            <v>17673.788539791167</v>
          </cell>
          <cell r="Y157">
            <v>17939.524596348569</v>
          </cell>
          <cell r="Z157">
            <v>18298.315088275536</v>
          </cell>
        </row>
        <row r="158">
          <cell r="T158">
            <v>240</v>
          </cell>
          <cell r="U158">
            <v>13963.496945522384</v>
          </cell>
          <cell r="V158">
            <v>14172.243530700815</v>
          </cell>
          <cell r="W158">
            <v>14385.331748879986</v>
          </cell>
          <cell r="X158">
            <v>14597.244788201811</v>
          </cell>
          <cell r="Y158">
            <v>14807.068620666139</v>
          </cell>
          <cell r="Z158">
            <v>15103.209993079461</v>
          </cell>
        </row>
        <row r="159">
          <cell r="T159">
            <v>241</v>
          </cell>
          <cell r="U159">
            <v>14452.219338615667</v>
          </cell>
          <cell r="V159">
            <v>14668.272054275343</v>
          </cell>
          <cell r="W159">
            <v>14888.818360090785</v>
          </cell>
          <cell r="X159">
            <v>15108.148355788875</v>
          </cell>
          <cell r="Y159">
            <v>15325.316022389454</v>
          </cell>
          <cell r="Z159">
            <v>15631.822342837242</v>
          </cell>
        </row>
        <row r="160">
          <cell r="T160">
            <v>242</v>
          </cell>
          <cell r="U160">
            <v>15174.830305546449</v>
          </cell>
          <cell r="V160">
            <v>15401.68565698911</v>
          </cell>
          <cell r="W160">
            <v>15633.259278095324</v>
          </cell>
          <cell r="X160">
            <v>15863.555773578319</v>
          </cell>
          <cell r="Y160">
            <v>16091.581823508926</v>
          </cell>
          <cell r="Z160">
            <v>16413.413459979103</v>
          </cell>
        </row>
        <row r="161">
          <cell r="T161">
            <v>243</v>
          </cell>
          <cell r="U161">
            <v>15705.949366240575</v>
          </cell>
          <cell r="V161">
            <v>15940.744654983728</v>
          </cell>
          <cell r="W161">
            <v>16180.42335282866</v>
          </cell>
          <cell r="X161">
            <v>16418.780225653562</v>
          </cell>
          <cell r="Y161">
            <v>16654.787187331738</v>
          </cell>
          <cell r="Z161">
            <v>16987.882931078373</v>
          </cell>
        </row>
        <row r="162">
          <cell r="T162">
            <v>244</v>
          </cell>
          <cell r="U162">
            <v>16255.657594058996</v>
          </cell>
          <cell r="V162">
            <v>16498.670717908157</v>
          </cell>
          <cell r="W162">
            <v>16746.738170177665</v>
          </cell>
          <cell r="X162">
            <v>16993.437533551438</v>
          </cell>
          <cell r="Y162">
            <v>17237.704738888347</v>
          </cell>
          <cell r="Z162">
            <v>17582.458833666115</v>
          </cell>
        </row>
        <row r="163">
          <cell r="T163">
            <v>245</v>
          </cell>
          <cell r="U163">
            <v>16824.60560985106</v>
          </cell>
          <cell r="V163">
            <v>17076.124193034942</v>
          </cell>
          <cell r="W163">
            <v>17332.874006133883</v>
          </cell>
          <cell r="X163">
            <v>17588.207847225738</v>
          </cell>
          <cell r="Y163">
            <v>17841.024404749438</v>
          </cell>
          <cell r="Z163">
            <v>18197.844892844427</v>
          </cell>
        </row>
        <row r="164">
          <cell r="T164">
            <v>246</v>
          </cell>
          <cell r="U164">
            <v>17413.466806195847</v>
          </cell>
          <cell r="V164">
            <v>17673.788539791167</v>
          </cell>
          <cell r="W164">
            <v>17939.524596348569</v>
          </cell>
          <cell r="X164">
            <v>18203.79512187864</v>
          </cell>
          <cell r="Y164">
            <v>18465.460258915668</v>
          </cell>
          <cell r="Z164">
            <v>18834.769464093981</v>
          </cell>
        </row>
        <row r="165">
          <cell r="T165">
            <v>250</v>
          </cell>
          <cell r="U165">
            <v>14385.331748879986</v>
          </cell>
          <cell r="V165">
            <v>14597.244788201811</v>
          </cell>
          <cell r="W165">
            <v>14807.068620666139</v>
          </cell>
          <cell r="X165">
            <v>15024.60728470321</v>
          </cell>
          <cell r="Y165">
            <v>15235.432195453423</v>
          </cell>
          <cell r="Z165">
            <v>15540.140839362492</v>
          </cell>
        </row>
        <row r="166">
          <cell r="T166">
            <v>251</v>
          </cell>
          <cell r="U166">
            <v>14888.818360090785</v>
          </cell>
          <cell r="V166">
            <v>15108.148355788875</v>
          </cell>
          <cell r="W166">
            <v>15325.316022389454</v>
          </cell>
          <cell r="X166">
            <v>15550.468539667823</v>
          </cell>
          <cell r="Y166">
            <v>15768.672322294293</v>
          </cell>
          <cell r="Z166">
            <v>16084.045768740179</v>
          </cell>
        </row>
        <row r="167">
          <cell r="T167">
            <v>252</v>
          </cell>
          <cell r="U167">
            <v>15633.259278095324</v>
          </cell>
          <cell r="V167">
            <v>15863.555773578319</v>
          </cell>
          <cell r="W167">
            <v>16091.581823508926</v>
          </cell>
          <cell r="X167">
            <v>16327.991966651214</v>
          </cell>
          <cell r="Y167">
            <v>16557.105938409008</v>
          </cell>
          <cell r="Z167">
            <v>16888.248057177188</v>
          </cell>
        </row>
        <row r="168">
          <cell r="T168">
            <v>253</v>
          </cell>
          <cell r="U168">
            <v>16180.42335282866</v>
          </cell>
          <cell r="V168">
            <v>16418.780225653562</v>
          </cell>
          <cell r="W168">
            <v>16654.787187331738</v>
          </cell>
          <cell r="X168">
            <v>16899.471685484008</v>
          </cell>
          <cell r="Y168">
            <v>17136.604646253323</v>
          </cell>
          <cell r="Z168">
            <v>17479.33673917839</v>
          </cell>
        </row>
        <row r="169">
          <cell r="T169">
            <v>254</v>
          </cell>
          <cell r="U169">
            <v>16746.738170177665</v>
          </cell>
          <cell r="V169">
            <v>16993.437533551438</v>
          </cell>
          <cell r="W169">
            <v>17237.704738888347</v>
          </cell>
          <cell r="X169">
            <v>17490.953194475947</v>
          </cell>
          <cell r="Y169">
            <v>17736.38580887219</v>
          </cell>
          <cell r="Z169">
            <v>18091.113525049634</v>
          </cell>
        </row>
        <row r="170">
          <cell r="T170">
            <v>255</v>
          </cell>
          <cell r="U170">
            <v>17332.874006133883</v>
          </cell>
          <cell r="V170">
            <v>17588.207847225738</v>
          </cell>
          <cell r="W170">
            <v>17841.024404749438</v>
          </cell>
          <cell r="X170">
            <v>18103.136556282607</v>
          </cell>
          <cell r="Y170">
            <v>18357.159312182717</v>
          </cell>
          <cell r="Z170">
            <v>18724.302498426372</v>
          </cell>
        </row>
        <row r="171">
          <cell r="T171">
            <v>256</v>
          </cell>
          <cell r="U171">
            <v>17939.524596348569</v>
          </cell>
          <cell r="V171">
            <v>18203.79512187864</v>
          </cell>
          <cell r="W171">
            <v>18465.460258915668</v>
          </cell>
          <cell r="X171">
            <v>18736.746335752498</v>
          </cell>
          <cell r="Y171">
            <v>18999.659888109112</v>
          </cell>
          <cell r="Z171">
            <v>19379.653085871294</v>
          </cell>
        </row>
        <row r="172">
          <cell r="T172">
            <v>260</v>
          </cell>
          <cell r="U172">
            <v>14807.068620666139</v>
          </cell>
          <cell r="V172">
            <v>15024.60728470321</v>
          </cell>
          <cell r="W172">
            <v>15235.432195453423</v>
          </cell>
          <cell r="X172">
            <v>15439.72833477395</v>
          </cell>
          <cell r="Y172">
            <v>15652.81655295312</v>
          </cell>
          <cell r="Z172">
            <v>15965.872884012184</v>
          </cell>
        </row>
        <row r="173">
          <cell r="T173">
            <v>261</v>
          </cell>
          <cell r="U173">
            <v>15325.316022389454</v>
          </cell>
          <cell r="V173">
            <v>15550.468539667823</v>
          </cell>
          <cell r="W173">
            <v>15768.672322294293</v>
          </cell>
          <cell r="X173">
            <v>15980.118826491038</v>
          </cell>
          <cell r="Y173">
            <v>16200.66513230648</v>
          </cell>
          <cell r="Z173">
            <v>16524.67843495261</v>
          </cell>
        </row>
        <row r="174">
          <cell r="T174">
            <v>262</v>
          </cell>
          <cell r="U174">
            <v>16091.581823508926</v>
          </cell>
          <cell r="V174">
            <v>16327.991966651214</v>
          </cell>
          <cell r="W174">
            <v>16557.105938409008</v>
          </cell>
          <cell r="X174">
            <v>16779.124767815589</v>
          </cell>
          <cell r="Y174">
            <v>17010.698388921803</v>
          </cell>
          <cell r="Z174">
            <v>17350.912356700239</v>
          </cell>
        </row>
        <row r="175">
          <cell r="T175">
            <v>263</v>
          </cell>
          <cell r="U175">
            <v>16654.787187331738</v>
          </cell>
          <cell r="V175">
            <v>16899.471685484008</v>
          </cell>
          <cell r="W175">
            <v>17136.604646253323</v>
          </cell>
          <cell r="X175">
            <v>17366.394134689133</v>
          </cell>
          <cell r="Y175">
            <v>17606.072832534064</v>
          </cell>
          <cell r="Z175">
            <v>17958.194289184747</v>
          </cell>
        </row>
        <row r="176">
          <cell r="T176">
            <v>264</v>
          </cell>
          <cell r="U176">
            <v>17237.704738888347</v>
          </cell>
          <cell r="V176">
            <v>17490.953194475947</v>
          </cell>
          <cell r="W176">
            <v>17736.38580887219</v>
          </cell>
          <cell r="X176">
            <v>17974.217929403254</v>
          </cell>
          <cell r="Y176">
            <v>18222.285381672758</v>
          </cell>
          <cell r="Z176">
            <v>18586.731089306213</v>
          </cell>
        </row>
        <row r="177">
          <cell r="T177">
            <v>265</v>
          </cell>
          <cell r="U177">
            <v>17841.024404749438</v>
          </cell>
          <cell r="V177">
            <v>18103.136556282607</v>
          </cell>
          <cell r="W177">
            <v>18357.159312182717</v>
          </cell>
          <cell r="X177">
            <v>18603.315556932368</v>
          </cell>
          <cell r="Y177">
            <v>18860.065370031305</v>
          </cell>
          <cell r="Z177">
            <v>19237.26667743193</v>
          </cell>
        </row>
        <row r="178">
          <cell r="T178">
            <v>266</v>
          </cell>
          <cell r="U178">
            <v>18465.460258915668</v>
          </cell>
          <cell r="V178">
            <v>18736.746335752498</v>
          </cell>
          <cell r="W178">
            <v>18999.659888109112</v>
          </cell>
          <cell r="X178">
            <v>19254.431601425</v>
          </cell>
          <cell r="Y178">
            <v>19520.167657982402</v>
          </cell>
          <cell r="Z178">
            <v>19910.571011142049</v>
          </cell>
        </row>
        <row r="179">
          <cell r="T179">
            <v>270</v>
          </cell>
          <cell r="U179">
            <v>15235.432195453423</v>
          </cell>
          <cell r="V179">
            <v>15439.72833477395</v>
          </cell>
          <cell r="W179">
            <v>15652.81655295312</v>
          </cell>
          <cell r="X179">
            <v>15868.091909561233</v>
          </cell>
          <cell r="Y179">
            <v>16075.652434596606</v>
          </cell>
          <cell r="Z179">
            <v>16397.165483288536</v>
          </cell>
        </row>
        <row r="180">
          <cell r="T180">
            <v>271</v>
          </cell>
          <cell r="U180">
            <v>15768.672322294293</v>
          </cell>
          <cell r="V180">
            <v>15980.118826491038</v>
          </cell>
          <cell r="W180">
            <v>16200.66513230648</v>
          </cell>
          <cell r="X180">
            <v>16423.475126395875</v>
          </cell>
          <cell r="Y180">
            <v>16638.300269807489</v>
          </cell>
          <cell r="Z180">
            <v>16971.066275203633</v>
          </cell>
        </row>
        <row r="181">
          <cell r="T181">
            <v>272</v>
          </cell>
          <cell r="U181">
            <v>16557.105938409008</v>
          </cell>
          <cell r="V181">
            <v>16779.124767815589</v>
          </cell>
          <cell r="W181">
            <v>17010.698388921803</v>
          </cell>
          <cell r="X181">
            <v>17244.648882715668</v>
          </cell>
          <cell r="Y181">
            <v>17470.215283297865</v>
          </cell>
          <cell r="Z181">
            <v>17819.619588963815</v>
          </cell>
        </row>
        <row r="182">
          <cell r="T182">
            <v>273</v>
          </cell>
          <cell r="U182">
            <v>17136.604646253323</v>
          </cell>
          <cell r="V182">
            <v>17366.394134689133</v>
          </cell>
          <cell r="W182">
            <v>17606.072832534064</v>
          </cell>
          <cell r="X182">
            <v>17848.211593610715</v>
          </cell>
          <cell r="Y182">
            <v>18081.67281821329</v>
          </cell>
          <cell r="Z182">
            <v>18443.30627457755</v>
          </cell>
        </row>
        <row r="183">
          <cell r="T183">
            <v>274</v>
          </cell>
          <cell r="U183">
            <v>17736.38580887219</v>
          </cell>
          <cell r="V183">
            <v>17974.217929403254</v>
          </cell>
          <cell r="W183">
            <v>18222.285381672758</v>
          </cell>
          <cell r="X183">
            <v>18472.898999387089</v>
          </cell>
          <cell r="Y183">
            <v>18714.531366850755</v>
          </cell>
          <cell r="Z183">
            <v>19088.821994187765</v>
          </cell>
        </row>
        <row r="184">
          <cell r="T184">
            <v>275</v>
          </cell>
          <cell r="U184">
            <v>18357.159312182717</v>
          </cell>
          <cell r="V184">
            <v>18603.315556932368</v>
          </cell>
          <cell r="W184">
            <v>18860.065370031305</v>
          </cell>
          <cell r="X184">
            <v>19119.450464365636</v>
          </cell>
          <cell r="Y184">
            <v>19369.539964690532</v>
          </cell>
          <cell r="Z184">
            <v>19756.930763984335</v>
          </cell>
        </row>
        <row r="185">
          <cell r="T185">
            <v>276</v>
          </cell>
          <cell r="U185">
            <v>18999.659888109112</v>
          </cell>
          <cell r="V185">
            <v>19254.431601425</v>
          </cell>
          <cell r="W185">
            <v>19520.167657982402</v>
          </cell>
          <cell r="X185">
            <v>19788.631230618434</v>
          </cell>
          <cell r="Y185">
            <v>20047.473863454699</v>
          </cell>
          <cell r="Z185">
            <v>20448.423340723788</v>
          </cell>
        </row>
        <row r="186">
          <cell r="T186">
            <v>280</v>
          </cell>
          <cell r="U186">
            <v>15652.81655295312</v>
          </cell>
          <cell r="V186">
            <v>15868.091909561233</v>
          </cell>
          <cell r="W186">
            <v>16075.652434596606</v>
          </cell>
          <cell r="X186">
            <v>16293.180217347959</v>
          </cell>
          <cell r="Y186">
            <v>16499.652613811715</v>
          </cell>
          <cell r="Z186">
            <v>16829.645666087952</v>
          </cell>
        </row>
        <row r="187">
          <cell r="T187">
            <v>281</v>
          </cell>
          <cell r="U187">
            <v>16200.66513230648</v>
          </cell>
          <cell r="V187">
            <v>16423.475126395875</v>
          </cell>
          <cell r="W187">
            <v>16638.300269807489</v>
          </cell>
          <cell r="X187">
            <v>16863.441524955138</v>
          </cell>
          <cell r="Y187">
            <v>17077.140455295124</v>
          </cell>
          <cell r="Z187">
            <v>17418.683264401032</v>
          </cell>
        </row>
        <row r="188">
          <cell r="T188">
            <v>282</v>
          </cell>
          <cell r="U188">
            <v>17010.698388921803</v>
          </cell>
          <cell r="V188">
            <v>17244.648882715668</v>
          </cell>
          <cell r="W188">
            <v>17470.215283297865</v>
          </cell>
          <cell r="X188">
            <v>17706.613601202895</v>
          </cell>
          <cell r="Y188">
            <v>17930.997478059882</v>
          </cell>
          <cell r="Z188">
            <v>18289.617427621084</v>
          </cell>
        </row>
        <row r="189">
          <cell r="T189">
            <v>283</v>
          </cell>
          <cell r="U189">
            <v>17606.072832534064</v>
          </cell>
          <cell r="V189">
            <v>17848.211593610715</v>
          </cell>
          <cell r="W189">
            <v>18081.67281821329</v>
          </cell>
          <cell r="X189">
            <v>18326.345077244994</v>
          </cell>
          <cell r="Y189">
            <v>18558.58238979198</v>
          </cell>
          <cell r="Z189">
            <v>18929.754037587823</v>
          </cell>
        </row>
        <row r="190">
          <cell r="T190">
            <v>284</v>
          </cell>
          <cell r="U190">
            <v>18222.285381672758</v>
          </cell>
          <cell r="V190">
            <v>18472.898999387089</v>
          </cell>
          <cell r="W190">
            <v>18714.531366850755</v>
          </cell>
          <cell r="X190">
            <v>18967.767154948568</v>
          </cell>
          <cell r="Y190">
            <v>19208.1327734347</v>
          </cell>
          <cell r="Z190">
            <v>19592.295428903399</v>
          </cell>
        </row>
        <row r="191">
          <cell r="T191">
            <v>285</v>
          </cell>
          <cell r="U191">
            <v>18860.065370031305</v>
          </cell>
          <cell r="V191">
            <v>19119.450464365636</v>
          </cell>
          <cell r="W191">
            <v>19369.539964690532</v>
          </cell>
          <cell r="X191">
            <v>19631.639005371766</v>
          </cell>
          <cell r="Y191">
            <v>19880.417420504913</v>
          </cell>
          <cell r="Z191">
            <v>20278.025768915017</v>
          </cell>
        </row>
        <row r="192">
          <cell r="T192">
            <v>286</v>
          </cell>
          <cell r="U192">
            <v>19520.167657982402</v>
          </cell>
          <cell r="V192">
            <v>19788.631230618434</v>
          </cell>
          <cell r="W192">
            <v>20047.473863454699</v>
          </cell>
          <cell r="X192">
            <v>20318.746370559777</v>
          </cell>
          <cell r="Y192">
            <v>20576.232030222585</v>
          </cell>
          <cell r="Z192">
            <v>20987.756670827042</v>
          </cell>
        </row>
        <row r="193">
          <cell r="T193">
            <v>290</v>
          </cell>
          <cell r="U193">
            <v>16075.652434596606</v>
          </cell>
          <cell r="V193">
            <v>16293.180217347959</v>
          </cell>
          <cell r="W193">
            <v>16499.652613811715</v>
          </cell>
          <cell r="X193">
            <v>16713.839841848217</v>
          </cell>
          <cell r="Y193">
            <v>16920.312238311973</v>
          </cell>
          <cell r="Z193">
            <v>17258.71848307821</v>
          </cell>
        </row>
        <row r="194">
          <cell r="T194">
            <v>291</v>
          </cell>
          <cell r="U194">
            <v>16638.300269807489</v>
          </cell>
          <cell r="V194">
            <v>16863.441524955138</v>
          </cell>
          <cell r="W194">
            <v>17077.140455295124</v>
          </cell>
          <cell r="X194">
            <v>17298.824236312907</v>
          </cell>
          <cell r="Y194">
            <v>17512.523166652893</v>
          </cell>
          <cell r="Z194">
            <v>17862.773629985946</v>
          </cell>
        </row>
        <row r="195">
          <cell r="T195">
            <v>292</v>
          </cell>
          <cell r="U195">
            <v>17470.215283297865</v>
          </cell>
          <cell r="V195">
            <v>17706.613601202895</v>
          </cell>
          <cell r="W195">
            <v>17930.997478059882</v>
          </cell>
          <cell r="X195">
            <v>18163.765448128554</v>
          </cell>
          <cell r="Y195">
            <v>18388.149324985538</v>
          </cell>
          <cell r="Z195">
            <v>18755.912311485245</v>
          </cell>
        </row>
        <row r="196">
          <cell r="T196">
            <v>293</v>
          </cell>
          <cell r="U196">
            <v>18081.67281821329</v>
          </cell>
          <cell r="V196">
            <v>18326.345077244994</v>
          </cell>
          <cell r="W196">
            <v>18558.58238979198</v>
          </cell>
          <cell r="X196">
            <v>18799.497238813052</v>
          </cell>
          <cell r="Y196">
            <v>19031.73455136003</v>
          </cell>
          <cell r="Z196">
            <v>19412.369242387227</v>
          </cell>
        </row>
        <row r="197">
          <cell r="T197">
            <v>294</v>
          </cell>
          <cell r="U197">
            <v>18714.531366850755</v>
          </cell>
          <cell r="V197">
            <v>18967.767154948568</v>
          </cell>
          <cell r="W197">
            <v>19208.1327734347</v>
          </cell>
          <cell r="X197">
            <v>19457.479642171507</v>
          </cell>
          <cell r="Y197">
            <v>19697.845260657632</v>
          </cell>
          <cell r="Z197">
            <v>20091.80216587078</v>
          </cell>
        </row>
        <row r="198">
          <cell r="T198">
            <v>295</v>
          </cell>
          <cell r="U198">
            <v>19369.539964690532</v>
          </cell>
          <cell r="V198">
            <v>19631.639005371766</v>
          </cell>
          <cell r="W198">
            <v>19880.417420504913</v>
          </cell>
          <cell r="X198">
            <v>20138.491429647511</v>
          </cell>
          <cell r="Y198">
            <v>20387.269844780651</v>
          </cell>
          <cell r="Z198">
            <v>20795.015241676258</v>
          </cell>
        </row>
        <row r="199">
          <cell r="T199">
            <v>296</v>
          </cell>
          <cell r="U199">
            <v>20047.473863454699</v>
          </cell>
          <cell r="V199">
            <v>20318.746370559777</v>
          </cell>
          <cell r="W199">
            <v>20576.232030222585</v>
          </cell>
          <cell r="X199">
            <v>20843.338629685175</v>
          </cell>
          <cell r="Y199">
            <v>21100.824289347973</v>
          </cell>
          <cell r="Z199">
            <v>21522.840775134926</v>
          </cell>
        </row>
        <row r="200">
          <cell r="T200">
            <v>300</v>
          </cell>
          <cell r="U200">
            <v>16499.652613811715</v>
          </cell>
          <cell r="V200">
            <v>16813.762688579529</v>
          </cell>
          <cell r="W200">
            <v>17137.840021063326</v>
          </cell>
          <cell r="X200">
            <v>17449.686788402181</v>
          </cell>
          <cell r="Y200">
            <v>17769.324556313797</v>
          </cell>
          <cell r="Z200">
            <v>18124.711047440072</v>
          </cell>
        </row>
        <row r="201">
          <cell r="T201">
            <v>301</v>
          </cell>
          <cell r="U201">
            <v>17077.140455295124</v>
          </cell>
          <cell r="V201">
            <v>17402.244382679812</v>
          </cell>
          <cell r="W201">
            <v>17737.664421800542</v>
          </cell>
          <cell r="X201">
            <v>18060.425825996259</v>
          </cell>
          <cell r="Y201">
            <v>18391.250915784782</v>
          </cell>
          <cell r="Z201">
            <v>18759.075934100474</v>
          </cell>
        </row>
        <row r="202">
          <cell r="T202">
            <v>302</v>
          </cell>
          <cell r="U202">
            <v>17930.997478059882</v>
          </cell>
          <cell r="V202">
            <v>18272.356601813801</v>
          </cell>
          <cell r="W202">
            <v>18624.547642890568</v>
          </cell>
          <cell r="X202">
            <v>18963.447117296073</v>
          </cell>
          <cell r="Y202">
            <v>19310.81346157402</v>
          </cell>
          <cell r="Z202">
            <v>19697.029730805498</v>
          </cell>
        </row>
        <row r="203">
          <cell r="T203">
            <v>303</v>
          </cell>
          <cell r="U203">
            <v>18558.58238979198</v>
          </cell>
          <cell r="V203">
            <v>18911.889082877286</v>
          </cell>
          <cell r="W203">
            <v>19276.406810391738</v>
          </cell>
          <cell r="X203">
            <v>19627.167766401435</v>
          </cell>
          <cell r="Y203">
            <v>19986.691932729111</v>
          </cell>
          <cell r="Z203">
            <v>20386.425771383689</v>
          </cell>
        </row>
        <row r="204">
          <cell r="T204">
            <v>304</v>
          </cell>
          <cell r="U204">
            <v>19208.1327734347</v>
          </cell>
          <cell r="V204">
            <v>19573.805200777992</v>
          </cell>
          <cell r="W204">
            <v>19951.081048755448</v>
          </cell>
          <cell r="X204">
            <v>20314.118638225485</v>
          </cell>
          <cell r="Y204">
            <v>20686.22615037463</v>
          </cell>
          <cell r="Z204">
            <v>21099.950673382118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  <sheetName val="VIEW"/>
    </sheetNames>
    <sheetDataSet>
      <sheetData sheetId="0" refreshError="1"/>
      <sheetData sheetId="1" refreshError="1"/>
      <sheetData sheetId="2" refreshError="1"/>
      <sheetData sheetId="3" refreshError="1">
        <row r="102">
          <cell r="A102" t="str">
            <v>FD</v>
          </cell>
          <cell r="B102">
            <v>200</v>
          </cell>
        </row>
      </sheetData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 refreshError="1"/>
      <sheetData sheetId="1" refreshError="1"/>
      <sheetData sheetId="2" refreshError="1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Data"/>
      <sheetName val="TOT1"/>
      <sheetName val="TABLE1"/>
    </sheetNames>
    <sheetDataSet>
      <sheetData sheetId="0" refreshError="1"/>
      <sheetData sheetId="1" refreshError="1"/>
      <sheetData sheetId="2">
        <row r="59">
          <cell r="A59" t="str">
            <v>FD</v>
          </cell>
          <cell r="B59">
            <v>200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LL1"/>
      <sheetName val="SPRING1"/>
      <sheetName val="TOT1"/>
      <sheetName val="TABLE1"/>
    </sheetNames>
    <sheetDataSet>
      <sheetData sheetId="0"/>
      <sheetData sheetId="1"/>
      <sheetData sheetId="2"/>
      <sheetData sheetId="3">
        <row r="102">
          <cell r="A102" t="str">
            <v>FD</v>
          </cell>
          <cell r="B102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tsac.edu/hr/salary-schedule.html" TargetMode="External"/><Relationship Id="rId1" Type="http://schemas.openxmlformats.org/officeDocument/2006/relationships/hyperlink" Target="http://www.mtsac.edu/hr/salary-schedule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2"/>
  <sheetViews>
    <sheetView showGridLines="0" tabSelected="1" zoomScaleNormal="100" workbookViewId="0">
      <selection activeCell="K28" sqref="K28"/>
    </sheetView>
  </sheetViews>
  <sheetFormatPr defaultColWidth="9.140625" defaultRowHeight="15.75" x14ac:dyDescent="0.25"/>
  <cols>
    <col min="1" max="1" width="7.28515625" style="30" customWidth="1"/>
    <col min="2" max="2" width="37.28515625" style="30" customWidth="1"/>
    <col min="3" max="3" width="27.140625" style="39" customWidth="1"/>
    <col min="4" max="4" width="7.28515625" style="30" customWidth="1"/>
    <col min="5" max="5" width="2.42578125" style="42" customWidth="1"/>
    <col min="6" max="6" width="2.28515625" style="30" customWidth="1"/>
    <col min="7" max="7" width="37.28515625" style="30" customWidth="1"/>
    <col min="8" max="8" width="27.140625" style="30" customWidth="1"/>
    <col min="9" max="9" width="1.7109375" style="30" customWidth="1"/>
    <col min="10" max="16384" width="9.140625" style="30"/>
  </cols>
  <sheetData>
    <row r="1" spans="2:11" s="46" customFormat="1" ht="78" customHeight="1" thickBot="1" x14ac:dyDescent="0.4">
      <c r="B1" s="141" t="s">
        <v>100</v>
      </c>
      <c r="C1" s="140" t="s">
        <v>102</v>
      </c>
      <c r="D1" s="123"/>
      <c r="E1" s="123"/>
      <c r="F1" s="124"/>
      <c r="G1" s="141" t="s">
        <v>101</v>
      </c>
      <c r="H1" s="140" t="str">
        <f>+C1</f>
        <v>FY 2025-26
FTE)
Status</v>
      </c>
    </row>
    <row r="2" spans="2:11" ht="10.5" customHeight="1" thickBot="1" x14ac:dyDescent="0.3"/>
    <row r="3" spans="2:11" s="43" customFormat="1" ht="18.75" thickBot="1" x14ac:dyDescent="0.3">
      <c r="B3" s="125" t="s">
        <v>65</v>
      </c>
      <c r="C3" s="142" t="s">
        <v>64</v>
      </c>
      <c r="E3" s="42"/>
      <c r="F3" s="42"/>
      <c r="G3" s="122" t="s">
        <v>66</v>
      </c>
      <c r="H3" s="143">
        <v>0.5</v>
      </c>
    </row>
    <row r="4" spans="2:11" s="43" customFormat="1" ht="18.75" thickTop="1" x14ac:dyDescent="0.25">
      <c r="B4" s="92" t="s">
        <v>31</v>
      </c>
      <c r="C4" s="93" t="s">
        <v>32</v>
      </c>
      <c r="G4" s="96" t="s">
        <v>31</v>
      </c>
      <c r="H4" s="97" t="s">
        <v>32</v>
      </c>
    </row>
    <row r="5" spans="2:11" s="43" customFormat="1" ht="18" x14ac:dyDescent="0.25">
      <c r="B5" s="94" t="s">
        <v>48</v>
      </c>
      <c r="C5" s="48" t="s">
        <v>34</v>
      </c>
      <c r="G5" s="98" t="s">
        <v>48</v>
      </c>
      <c r="H5" s="48" t="s">
        <v>34</v>
      </c>
    </row>
    <row r="6" spans="2:11" s="43" customFormat="1" ht="18" x14ac:dyDescent="0.25">
      <c r="B6" s="94" t="s">
        <v>44</v>
      </c>
      <c r="C6" s="48">
        <v>71</v>
      </c>
      <c r="G6" s="98" t="s">
        <v>44</v>
      </c>
      <c r="H6" s="48">
        <v>57</v>
      </c>
    </row>
    <row r="7" spans="2:11" s="43" customFormat="1" ht="18" x14ac:dyDescent="0.25">
      <c r="B7" s="94" t="s">
        <v>43</v>
      </c>
      <c r="C7" s="48">
        <v>12</v>
      </c>
      <c r="G7" s="98" t="s">
        <v>43</v>
      </c>
      <c r="H7" s="48">
        <v>12</v>
      </c>
    </row>
    <row r="8" spans="2:11" s="43" customFormat="1" ht="18.75" thickBot="1" x14ac:dyDescent="0.3">
      <c r="B8" s="95" t="s">
        <v>45</v>
      </c>
      <c r="C8" s="49">
        <v>1</v>
      </c>
      <c r="D8" s="47"/>
      <c r="E8" s="47"/>
      <c r="G8" s="99" t="s">
        <v>45</v>
      </c>
      <c r="H8" s="49">
        <v>0.47499999999999998</v>
      </c>
      <c r="I8" s="47">
        <f>+H8*100</f>
        <v>47.5</v>
      </c>
      <c r="J8" s="47" t="str">
        <f>IF(H8&lt;50%," ","FTE must be less than 50%")</f>
        <v xml:space="preserve"> </v>
      </c>
      <c r="K8" s="73"/>
    </row>
    <row r="9" spans="2:11" s="43" customFormat="1" ht="9" customHeight="1" x14ac:dyDescent="0.25">
      <c r="B9" s="100"/>
      <c r="C9" s="101"/>
      <c r="G9" s="100"/>
      <c r="H9" s="101"/>
    </row>
    <row r="10" spans="2:11" s="43" customFormat="1" ht="36.75" thickBot="1" x14ac:dyDescent="0.3">
      <c r="B10" s="110" t="s">
        <v>59</v>
      </c>
      <c r="C10" s="111">
        <f>+'CURRENT BENEFITS - ROUNDING'!P9</f>
        <v>135980</v>
      </c>
      <c r="G10" s="110" t="s">
        <v>59</v>
      </c>
      <c r="H10" s="111">
        <f>+'CURRENT BENEFITS - ROUNDING'!P12</f>
        <v>36815</v>
      </c>
      <c r="I10" s="73"/>
      <c r="J10" s="73"/>
      <c r="K10" s="73"/>
    </row>
    <row r="11" spans="2:11" s="112" customFormat="1" ht="60" hidden="1" customHeight="1" thickBot="1" x14ac:dyDescent="0.25">
      <c r="B11" s="114" t="s">
        <v>60</v>
      </c>
      <c r="C11" s="115">
        <f>VLOOKUP(C5,'CURRENT BENEFITS - ROUNDING'!$A$27:$H$30,8,FALSE)</f>
        <v>0</v>
      </c>
      <c r="G11" s="114" t="s">
        <v>60</v>
      </c>
      <c r="H11" s="115">
        <f>IF(H5="UA",400,0)</f>
        <v>0</v>
      </c>
      <c r="I11" s="113"/>
      <c r="J11" s="113"/>
      <c r="K11" s="113"/>
    </row>
    <row r="12" spans="2:11" s="43" customFormat="1" ht="10.5" customHeight="1" x14ac:dyDescent="0.25">
      <c r="C12" s="45"/>
    </row>
    <row r="13" spans="2:11" s="43" customFormat="1" ht="61.5" hidden="1" customHeight="1" thickBot="1" x14ac:dyDescent="0.3">
      <c r="B13" s="126" t="str">
        <f>CONCATENATE(VLOOKUP(C5,$B$37:$C$42,2,FALSE)," Position"," at Range ",C6," Step 3,",C7," Months at ",D8,"% FTE, Salary and Benefits")</f>
        <v>CSEA 651 (Unit B) Position at Range 71 Step 3,12 Months at % FTE, Salary and Benefits</v>
      </c>
      <c r="C13" s="127"/>
      <c r="G13" s="128" t="str">
        <f>CONCATENATE(VLOOKUP(H5,$B$37:$C$42,2,FALSE)," Position"," at Range ",H6," Step 3,",H7," Months at ",I8,"% FTE, Salary and Benefits")</f>
        <v>CSEA 651 (Unit B) Position at Range 57 Step 3,12 Months at 47.5% FTE, Salary and Benefits</v>
      </c>
      <c r="H13" s="129"/>
    </row>
    <row r="14" spans="2:11" s="43" customFormat="1" ht="30.6" hidden="1" customHeight="1" thickTop="1" x14ac:dyDescent="0.25">
      <c r="B14" s="92" t="s">
        <v>31</v>
      </c>
      <c r="C14" s="93" t="s">
        <v>94</v>
      </c>
      <c r="G14" s="96" t="s">
        <v>31</v>
      </c>
      <c r="H14" s="97" t="s">
        <v>94</v>
      </c>
    </row>
    <row r="15" spans="2:11" s="43" customFormat="1" ht="20.25" hidden="1" customHeight="1" x14ac:dyDescent="0.25">
      <c r="B15" s="94" t="s">
        <v>53</v>
      </c>
      <c r="C15" s="103">
        <f>+'CURRENT BENEFITS - ROUNDING'!D9</f>
        <v>83828</v>
      </c>
      <c r="G15" s="98" t="s">
        <v>53</v>
      </c>
      <c r="H15" s="103">
        <f>+'CURRENT BENEFITS - ROUNDING'!D12</f>
        <v>34755</v>
      </c>
    </row>
    <row r="16" spans="2:11" s="43" customFormat="1" ht="20.25" hidden="1" customHeight="1" x14ac:dyDescent="0.25">
      <c r="B16" s="94" t="s">
        <v>1</v>
      </c>
      <c r="C16" s="104">
        <f>+'CURRENT BENEFITS - ROUNDING'!E9</f>
        <v>0</v>
      </c>
      <c r="G16" s="98" t="s">
        <v>1</v>
      </c>
      <c r="H16" s="104">
        <f>+'CURRENT BENEFITS - ROUNDING'!E12</f>
        <v>0</v>
      </c>
    </row>
    <row r="17" spans="2:8" s="43" customFormat="1" ht="20.25" hidden="1" customHeight="1" x14ac:dyDescent="0.25">
      <c r="B17" s="94" t="s">
        <v>2</v>
      </c>
      <c r="C17" s="104">
        <f>+'CURRENT BENEFITS - ROUNDING'!F9</f>
        <v>22447</v>
      </c>
      <c r="G17" s="98" t="s">
        <v>2</v>
      </c>
      <c r="H17" s="104">
        <f>+'CURRENT BENEFITS - ROUNDING'!F12</f>
        <v>0</v>
      </c>
    </row>
    <row r="18" spans="2:8" s="43" customFormat="1" ht="20.25" hidden="1" customHeight="1" x14ac:dyDescent="0.25">
      <c r="B18" s="94" t="s">
        <v>3</v>
      </c>
      <c r="C18" s="104">
        <f>+'CURRENT BENEFITS - ROUNDING'!G9</f>
        <v>5191</v>
      </c>
      <c r="G18" s="98" t="s">
        <v>3</v>
      </c>
      <c r="H18" s="104">
        <f>+'CURRENT BENEFITS - ROUNDING'!G12</f>
        <v>0</v>
      </c>
    </row>
    <row r="19" spans="2:8" s="43" customFormat="1" ht="20.25" hidden="1" customHeight="1" x14ac:dyDescent="0.25">
      <c r="B19" s="94" t="s">
        <v>54</v>
      </c>
      <c r="C19" s="104">
        <f>+'CURRENT BENEFITS - ROUNDING'!H9</f>
        <v>1216</v>
      </c>
      <c r="G19" s="98" t="s">
        <v>54</v>
      </c>
      <c r="H19" s="104">
        <f>+'CURRENT BENEFITS - ROUNDING'!H12</f>
        <v>520</v>
      </c>
    </row>
    <row r="20" spans="2:8" s="43" customFormat="1" ht="20.25" hidden="1" customHeight="1" x14ac:dyDescent="0.25">
      <c r="B20" s="94" t="s">
        <v>5</v>
      </c>
      <c r="C20" s="104">
        <f>+'CURRENT BENEFITS - ROUNDING'!J9</f>
        <v>42</v>
      </c>
      <c r="G20" s="98" t="s">
        <v>5</v>
      </c>
      <c r="H20" s="104">
        <f>+'CURRENT BENEFITS - ROUNDING'!J12</f>
        <v>18</v>
      </c>
    </row>
    <row r="21" spans="2:8" s="43" customFormat="1" ht="20.25" hidden="1" customHeight="1" x14ac:dyDescent="0.25">
      <c r="B21" s="94" t="s">
        <v>6</v>
      </c>
      <c r="C21" s="104">
        <f>+'CURRENT BENEFITS - ROUNDING'!K9</f>
        <v>1156</v>
      </c>
      <c r="G21" s="98" t="s">
        <v>6</v>
      </c>
      <c r="H21" s="104">
        <f>+'CURRENT BENEFITS - ROUNDING'!K12</f>
        <v>479</v>
      </c>
    </row>
    <row r="22" spans="2:8" s="43" customFormat="1" ht="20.25" hidden="1" customHeight="1" x14ac:dyDescent="0.25">
      <c r="B22" s="94" t="s">
        <v>57</v>
      </c>
      <c r="C22" s="104">
        <f>+'CURRENT BENEFITS - ROUNDING'!L9</f>
        <v>22100</v>
      </c>
      <c r="G22" s="98" t="s">
        <v>57</v>
      </c>
      <c r="H22" s="104">
        <f>+'CURRENT BENEFITS - ROUNDING'!L12</f>
        <v>0</v>
      </c>
    </row>
    <row r="23" spans="2:8" s="43" customFormat="1" ht="20.25" hidden="1" customHeight="1" thickBot="1" x14ac:dyDescent="0.3">
      <c r="B23" s="95" t="s">
        <v>58</v>
      </c>
      <c r="C23" s="104">
        <f>+'CURRENT BENEFITS - ROUNDING'!N9</f>
        <v>0</v>
      </c>
      <c r="G23" s="99" t="s">
        <v>55</v>
      </c>
      <c r="H23" s="104">
        <f>+'CURRENT BENEFITS - ROUNDING'!M12</f>
        <v>1043</v>
      </c>
    </row>
    <row r="24" spans="2:8" s="43" customFormat="1" ht="19.5" hidden="1" customHeight="1" x14ac:dyDescent="0.25">
      <c r="B24" s="100"/>
      <c r="C24" s="105"/>
      <c r="G24" s="100"/>
      <c r="H24" s="105"/>
    </row>
    <row r="25" spans="2:8" s="43" customFormat="1" ht="19.5" hidden="1" customHeight="1" thickBot="1" x14ac:dyDescent="0.3">
      <c r="B25" s="102" t="s">
        <v>56</v>
      </c>
      <c r="C25" s="106">
        <f>+'CURRENT BENEFITS - ROUNDING'!P9</f>
        <v>135980</v>
      </c>
      <c r="E25" s="47"/>
      <c r="G25" s="102" t="s">
        <v>56</v>
      </c>
      <c r="H25" s="106">
        <f>+'CURRENT BENEFITS - ROUNDING'!P12</f>
        <v>36815</v>
      </c>
    </row>
    <row r="26" spans="2:8" s="43" customFormat="1" ht="19.5" hidden="1" customHeight="1" x14ac:dyDescent="0.25">
      <c r="E26" s="44"/>
    </row>
    <row r="27" spans="2:8" s="43" customFormat="1" ht="18" x14ac:dyDescent="0.25">
      <c r="B27" s="149" t="s">
        <v>67</v>
      </c>
      <c r="C27" s="150"/>
      <c r="D27" s="151"/>
      <c r="E27" s="152"/>
      <c r="F27" s="151"/>
      <c r="G27" s="149" t="s">
        <v>67</v>
      </c>
      <c r="H27" s="131"/>
    </row>
    <row r="28" spans="2:8" s="43" customFormat="1" ht="18" x14ac:dyDescent="0.25">
      <c r="B28" s="149" t="s">
        <v>68</v>
      </c>
      <c r="C28" s="150"/>
      <c r="D28" s="151"/>
      <c r="E28" s="152"/>
      <c r="F28" s="151"/>
      <c r="G28" s="149" t="s">
        <v>68</v>
      </c>
      <c r="H28" s="131"/>
    </row>
    <row r="29" spans="2:8" s="43" customFormat="1" ht="19.5" customHeight="1" x14ac:dyDescent="0.25">
      <c r="B29" s="153" t="s">
        <v>39</v>
      </c>
      <c r="C29" s="154"/>
      <c r="D29" s="151"/>
      <c r="E29" s="152"/>
      <c r="F29" s="151"/>
      <c r="G29" s="155" t="s">
        <v>39</v>
      </c>
      <c r="H29" s="130"/>
    </row>
    <row r="30" spans="2:8" s="43" customFormat="1" ht="18" x14ac:dyDescent="0.25">
      <c r="B30" s="156" t="s">
        <v>72</v>
      </c>
      <c r="C30" s="156"/>
      <c r="D30" s="156"/>
      <c r="E30" s="156"/>
      <c r="F30" s="156"/>
      <c r="G30" s="156" t="s">
        <v>72</v>
      </c>
      <c r="H30" s="73"/>
    </row>
    <row r="31" spans="2:8" x14ac:dyDescent="0.25">
      <c r="B31" s="130"/>
      <c r="C31" s="130"/>
    </row>
    <row r="32" spans="2:8" x14ac:dyDescent="0.25">
      <c r="B32" s="107" t="s">
        <v>103</v>
      </c>
      <c r="G32" s="107" t="str">
        <f>+B32</f>
        <v>Revised 11.17.25 (included 3.00% in CSEA 262, CSEA 651)</v>
      </c>
    </row>
    <row r="34" spans="2:5" ht="16.5" thickBot="1" x14ac:dyDescent="0.3"/>
    <row r="35" spans="2:5" ht="30" customHeight="1" x14ac:dyDescent="0.2">
      <c r="B35" s="121" t="s">
        <v>47</v>
      </c>
      <c r="C35" s="116"/>
      <c r="D35" s="116"/>
      <c r="E35" s="117"/>
    </row>
    <row r="36" spans="2:5" ht="15.75" customHeight="1" thickBot="1" x14ac:dyDescent="0.25">
      <c r="B36" s="118"/>
      <c r="C36" s="119"/>
      <c r="D36" s="119"/>
      <c r="E36" s="120"/>
    </row>
    <row r="37" spans="2:5" ht="17.25" customHeight="1" x14ac:dyDescent="0.2">
      <c r="B37" s="86" t="s">
        <v>77</v>
      </c>
      <c r="C37" s="87" t="s">
        <v>75</v>
      </c>
      <c r="D37" s="85"/>
      <c r="E37" s="88"/>
    </row>
    <row r="38" spans="2:5" ht="17.25" customHeight="1" x14ac:dyDescent="0.2">
      <c r="B38" s="81" t="s">
        <v>78</v>
      </c>
      <c r="C38" s="112" t="s">
        <v>76</v>
      </c>
      <c r="E38" s="82"/>
    </row>
    <row r="39" spans="2:5" ht="17.25" customHeight="1" x14ac:dyDescent="0.2">
      <c r="B39" s="81" t="s">
        <v>73</v>
      </c>
      <c r="C39" s="112" t="s">
        <v>74</v>
      </c>
      <c r="E39" s="82"/>
    </row>
    <row r="40" spans="2:5" ht="17.25" customHeight="1" x14ac:dyDescent="0.25">
      <c r="B40" s="83" t="s">
        <v>35</v>
      </c>
      <c r="C40" s="72" t="s">
        <v>30</v>
      </c>
      <c r="E40" s="82"/>
    </row>
    <row r="41" spans="2:5" ht="17.25" customHeight="1" x14ac:dyDescent="0.2">
      <c r="B41" s="81" t="s">
        <v>33</v>
      </c>
      <c r="C41" s="84" t="s">
        <v>85</v>
      </c>
      <c r="E41" s="82"/>
    </row>
    <row r="42" spans="2:5" ht="17.25" customHeight="1" thickBot="1" x14ac:dyDescent="0.3">
      <c r="B42" s="89" t="s">
        <v>34</v>
      </c>
      <c r="C42" s="74" t="s">
        <v>86</v>
      </c>
      <c r="D42" s="90"/>
      <c r="E42" s="91"/>
    </row>
  </sheetData>
  <dataValidations xWindow="443" yWindow="559" count="3">
    <dataValidation type="list" allowBlank="1" showInputMessage="1" showErrorMessage="1" sqref="H5 C5" xr:uid="{00000000-0002-0000-0000-000000000000}">
      <formula1>$B$37:$B$42</formula1>
    </dataValidation>
    <dataValidation type="custom" showInputMessage="1" showErrorMessage="1" error="FTE must be 50% or more" sqref="C8" xr:uid="{F4C0F15E-6B67-48C9-ABF1-C1850D941D48}">
      <formula1>C8&gt;=50%</formula1>
    </dataValidation>
    <dataValidation type="custom" allowBlank="1" showInputMessage="1" showErrorMessage="1" error="FTE must be less than 50%" sqref="H8" xr:uid="{7CC525A3-B610-47C6-A0DE-7BCC60574EDD}">
      <formula1>H8&lt;50%</formula1>
    </dataValidation>
  </dataValidations>
  <hyperlinks>
    <hyperlink ref="B29" r:id="rId1" xr:uid="{00000000-0004-0000-0000-000000000000}"/>
    <hyperlink ref="G29" r:id="rId2" xr:uid="{00000000-0004-0000-0000-000001000000}"/>
  </hyperlinks>
  <printOptions horizontalCentered="1"/>
  <pageMargins left="0.7" right="0.7" top="0.9" bottom="0.19" header="0.36" footer="0.14000000000000001"/>
  <pageSetup scale="115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showGridLines="0" workbookViewId="0">
      <selection activeCell="F322" sqref="F322"/>
    </sheetView>
  </sheetViews>
  <sheetFormatPr defaultRowHeight="12.75" x14ac:dyDescent="0.2"/>
  <cols>
    <col min="1" max="1" width="25.42578125" customWidth="1"/>
    <col min="2" max="2" width="32.42578125" customWidth="1"/>
    <col min="3" max="3" width="16.28515625" style="6" customWidth="1"/>
    <col min="4" max="4" width="10.5703125" customWidth="1"/>
    <col min="5" max="16" width="8.28515625" customWidth="1"/>
    <col min="17" max="17" width="4.140625" customWidth="1"/>
    <col min="19" max="19" width="6.28515625" customWidth="1"/>
    <col min="20" max="20" width="8" customWidth="1"/>
    <col min="21" max="21" width="12.5703125" customWidth="1"/>
    <col min="22" max="22" width="14.28515625" customWidth="1"/>
    <col min="23" max="23" width="13.140625" bestFit="1" customWidth="1"/>
  </cols>
  <sheetData>
    <row r="1" spans="1:24" s="2" customFormat="1" ht="12.75" customHeight="1" x14ac:dyDescent="0.2">
      <c r="A1" s="1" t="s">
        <v>8</v>
      </c>
      <c r="B1" s="134"/>
      <c r="C1" s="137"/>
      <c r="D1" s="50" t="s">
        <v>0</v>
      </c>
      <c r="E1" s="52" t="s">
        <v>1</v>
      </c>
      <c r="F1" s="52" t="s">
        <v>2</v>
      </c>
      <c r="G1" s="52" t="s">
        <v>3</v>
      </c>
      <c r="H1" s="52" t="s">
        <v>42</v>
      </c>
      <c r="I1" s="50" t="s">
        <v>4</v>
      </c>
      <c r="J1" s="52" t="s">
        <v>5</v>
      </c>
      <c r="K1" s="52" t="s">
        <v>6</v>
      </c>
      <c r="L1" s="52" t="s">
        <v>4</v>
      </c>
      <c r="M1" s="52" t="s">
        <v>26</v>
      </c>
      <c r="N1" s="52" t="s">
        <v>69</v>
      </c>
      <c r="O1" s="52" t="s">
        <v>0</v>
      </c>
      <c r="P1" s="52" t="s">
        <v>0</v>
      </c>
    </row>
    <row r="2" spans="1:24" s="2" customFormat="1" x14ac:dyDescent="0.2">
      <c r="A2" s="1"/>
      <c r="B2" s="135"/>
      <c r="C2" s="138" t="s">
        <v>61</v>
      </c>
      <c r="D2" s="50" t="s">
        <v>7</v>
      </c>
      <c r="E2" s="53"/>
      <c r="F2" s="54" t="s">
        <v>8</v>
      </c>
      <c r="G2" s="54"/>
      <c r="H2" s="54"/>
      <c r="I2" s="50"/>
      <c r="J2" s="54"/>
      <c r="K2" s="54"/>
      <c r="L2" s="54"/>
      <c r="M2" s="53"/>
      <c r="N2" s="54" t="s">
        <v>70</v>
      </c>
      <c r="O2" s="54" t="s">
        <v>9</v>
      </c>
      <c r="P2" s="54" t="s">
        <v>10</v>
      </c>
    </row>
    <row r="3" spans="1:24" s="2" customFormat="1" x14ac:dyDescent="0.2">
      <c r="A3" s="1"/>
      <c r="B3" s="135"/>
      <c r="C3" s="138" t="s">
        <v>62</v>
      </c>
      <c r="D3" s="50" t="s">
        <v>10</v>
      </c>
      <c r="E3" s="54"/>
      <c r="F3" s="54"/>
      <c r="G3" s="54"/>
      <c r="H3" s="54"/>
      <c r="I3" s="50"/>
      <c r="J3" s="54"/>
      <c r="K3" s="54"/>
      <c r="L3" s="55"/>
      <c r="M3" s="54"/>
      <c r="N3" s="54" t="s">
        <v>71</v>
      </c>
      <c r="O3" s="54" t="s">
        <v>11</v>
      </c>
      <c r="P3" s="54" t="s">
        <v>12</v>
      </c>
    </row>
    <row r="4" spans="1:24" s="2" customFormat="1" x14ac:dyDescent="0.2">
      <c r="A4" s="4"/>
      <c r="B4" s="136" t="s">
        <v>41</v>
      </c>
      <c r="C4" s="139"/>
      <c r="D4" s="51" t="s">
        <v>8</v>
      </c>
      <c r="E4" s="56">
        <v>0.191</v>
      </c>
      <c r="F4" s="170">
        <v>0.2681</v>
      </c>
      <c r="G4" s="57">
        <v>6.2E-2</v>
      </c>
      <c r="H4" s="57">
        <v>1.4500000000000001E-2</v>
      </c>
      <c r="I4" s="58" t="s">
        <v>8</v>
      </c>
      <c r="J4" s="56">
        <v>5.0000000000000001E-4</v>
      </c>
      <c r="K4" s="57">
        <v>1.38E-2</v>
      </c>
      <c r="L4" s="59" t="s">
        <v>13</v>
      </c>
      <c r="M4" s="57">
        <v>0.03</v>
      </c>
      <c r="N4" s="56"/>
      <c r="O4" s="60"/>
      <c r="P4" s="60"/>
    </row>
    <row r="5" spans="1:24" s="2" customFormat="1" x14ac:dyDescent="0.2">
      <c r="A5" s="4"/>
      <c r="B5" s="4"/>
      <c r="C5" s="18"/>
      <c r="D5" s="19" t="s">
        <v>40</v>
      </c>
      <c r="E5" s="13">
        <v>311000</v>
      </c>
      <c r="F5" s="13">
        <v>321000</v>
      </c>
      <c r="G5" s="13">
        <v>331000</v>
      </c>
      <c r="H5" s="13">
        <v>335000</v>
      </c>
      <c r="I5" s="13">
        <v>34000</v>
      </c>
      <c r="J5" s="13">
        <v>351000</v>
      </c>
      <c r="K5" s="13">
        <v>361000</v>
      </c>
      <c r="L5" s="13">
        <v>341000</v>
      </c>
      <c r="M5" s="13">
        <v>381000</v>
      </c>
      <c r="N5" s="13"/>
      <c r="O5" s="20"/>
      <c r="P5" s="21"/>
    </row>
    <row r="6" spans="1:24" s="2" customFormat="1" ht="13.5" customHeight="1" x14ac:dyDescent="0.2">
      <c r="A6" s="4"/>
      <c r="B6" s="4"/>
      <c r="C6" s="5"/>
      <c r="D6" s="4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7"/>
      <c r="U6" s="7"/>
      <c r="V6" s="7"/>
    </row>
    <row r="7" spans="1:24" ht="13.5" customHeight="1" x14ac:dyDescent="0.2">
      <c r="C7"/>
    </row>
    <row r="8" spans="1:24" s="2" customFormat="1" ht="39.75" customHeight="1" x14ac:dyDescent="0.2">
      <c r="A8" s="10"/>
      <c r="B8" s="3"/>
      <c r="C8" s="10"/>
      <c r="D8" s="2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 t="s">
        <v>82</v>
      </c>
      <c r="S8" s="7" t="s">
        <v>83</v>
      </c>
      <c r="T8" s="145" t="s">
        <v>51</v>
      </c>
      <c r="U8" s="145" t="s">
        <v>80</v>
      </c>
      <c r="V8" s="171" t="s">
        <v>98</v>
      </c>
      <c r="W8" s="171" t="s">
        <v>99</v>
      </c>
      <c r="X8" s="145" t="s">
        <v>84</v>
      </c>
    </row>
    <row r="9" spans="1:24" s="2" customFormat="1" ht="13.5" customHeight="1" x14ac:dyDescent="0.2">
      <c r="A9" s="4" t="s">
        <v>8</v>
      </c>
      <c r="B9" s="62" t="s">
        <v>38</v>
      </c>
      <c r="C9" s="63" t="str">
        <f>CONCATENATE('EZ Projection'!C5,"-",'EZ Projection'!C6)</f>
        <v>UB-71</v>
      </c>
      <c r="D9" s="64">
        <f>+T9+W9</f>
        <v>83828</v>
      </c>
      <c r="E9" s="65">
        <f>ROUND(IF(S9="am",V9*E4,0),0)</f>
        <v>0</v>
      </c>
      <c r="F9" s="65">
        <f>ROUND(IF(S9="am",0,V9*F4),0)</f>
        <v>22447</v>
      </c>
      <c r="G9" s="65">
        <f>ROUND(IF(S9="am",0,V9*G4),0)</f>
        <v>5191</v>
      </c>
      <c r="H9" s="65">
        <f>ROUNDUP(($D9*H$4)+($M9*H$4),0)</f>
        <v>1216</v>
      </c>
      <c r="I9" s="65"/>
      <c r="J9" s="65">
        <f>ROUNDUP(($D9*J$4),0)</f>
        <v>42</v>
      </c>
      <c r="K9" s="65">
        <f>ROUNDUP(($V9*K$4),0)</f>
        <v>1156</v>
      </c>
      <c r="L9" s="65">
        <f>ROUND(C26*'EZ Projection'!C8/12*X9,0)</f>
        <v>22100</v>
      </c>
      <c r="M9" s="65">
        <v>0</v>
      </c>
      <c r="N9" s="65"/>
      <c r="O9" s="65">
        <f t="shared" ref="O9" si="0">SUM(E9:N9)</f>
        <v>52152</v>
      </c>
      <c r="P9" s="70">
        <f t="shared" ref="P9" si="1">SUM(D9,O9)</f>
        <v>135980</v>
      </c>
      <c r="Q9" s="7"/>
      <c r="R9" s="7" t="str">
        <f>CONCATENATE('EZ Projection'!C5,"-",'EZ Projection'!C6)</f>
        <v>UB-71</v>
      </c>
      <c r="S9" s="7" t="str">
        <f>+'EZ Projection'!C5</f>
        <v>UB</v>
      </c>
      <c r="T9" s="7">
        <f>IF(S9="AM",C34,(IF(S9="mt",C34,(IF(S9="CM",C34,0)))))</f>
        <v>0</v>
      </c>
      <c r="U9" s="146">
        <f>ROUND(VLOOKUP(R9,Tables!C:L,2,FALSE)*12,0)</f>
        <v>83728</v>
      </c>
      <c r="V9" s="146">
        <f>ROUND(+U9/12*X9*'EZ Projection'!C8,0)</f>
        <v>83728</v>
      </c>
      <c r="W9" s="172">
        <f>IF(S9="UB",+U9/12*X9*'EZ Projection'!C8+100,+U9/12*X9*'EZ Projection'!C8)</f>
        <v>83828</v>
      </c>
      <c r="X9" s="2">
        <f>+'EZ Projection'!C7</f>
        <v>12</v>
      </c>
    </row>
    <row r="10" spans="1:24" s="2" customFormat="1" ht="13.5" customHeight="1" x14ac:dyDescent="0.2">
      <c r="A10" s="4"/>
      <c r="B10" s="23"/>
      <c r="C10" s="5"/>
      <c r="D10" s="2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146"/>
      <c r="V10" s="146"/>
      <c r="W10" s="172"/>
    </row>
    <row r="11" spans="1:24" s="2" customFormat="1" ht="13.5" customHeight="1" x14ac:dyDescent="0.2">
      <c r="A11" s="8"/>
      <c r="B11" s="4"/>
      <c r="C11" s="5"/>
      <c r="D11" s="2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6"/>
      <c r="R11" s="7"/>
      <c r="S11" s="7"/>
      <c r="T11" s="7"/>
      <c r="U11" s="109"/>
      <c r="V11" s="109"/>
      <c r="W11" s="172"/>
    </row>
    <row r="12" spans="1:24" s="2" customFormat="1" ht="13.5" customHeight="1" x14ac:dyDescent="0.2">
      <c r="A12" s="4" t="s">
        <v>8</v>
      </c>
      <c r="B12" s="66" t="s">
        <v>36</v>
      </c>
      <c r="C12" s="67" t="str">
        <f>CONCATENATE('EZ Projection'!H5,"-",'EZ Projection'!H6)</f>
        <v>UB-57</v>
      </c>
      <c r="D12" s="68">
        <f>+W12</f>
        <v>34755</v>
      </c>
      <c r="E12" s="69"/>
      <c r="F12" s="69"/>
      <c r="G12" s="69"/>
      <c r="H12" s="69">
        <f>ROUNDUP(($W12*H$4)+($M12*H$4)+(L12*H$4),0)</f>
        <v>520</v>
      </c>
      <c r="I12" s="69"/>
      <c r="J12" s="69">
        <f>ROUNDUP($W12*J$4,0)</f>
        <v>18</v>
      </c>
      <c r="K12" s="69">
        <f>ROUNDUP(($V12*K$4)+(L12*K$4),0)</f>
        <v>479</v>
      </c>
      <c r="L12" s="69">
        <f>IF(S12="UA",1200,0)</f>
        <v>0</v>
      </c>
      <c r="M12" s="69">
        <f>ROUNDUP($W12*M$4,0)</f>
        <v>1043</v>
      </c>
      <c r="N12" s="69"/>
      <c r="O12" s="69">
        <f t="shared" ref="O12" si="2">SUM(E12:N12)</f>
        <v>2060</v>
      </c>
      <c r="P12" s="71">
        <f t="shared" ref="P12" si="3">SUM(D12,O12)</f>
        <v>36815</v>
      </c>
      <c r="Q12" s="7"/>
      <c r="R12" s="7" t="str">
        <f>CONCATENATE('EZ Projection'!H5,"-",'EZ Projection'!H6)</f>
        <v>UB-57</v>
      </c>
      <c r="S12" s="7" t="str">
        <f>+'EZ Projection'!H5</f>
        <v>UB</v>
      </c>
      <c r="T12" s="7"/>
      <c r="U12" s="146">
        <f>ROUND(VLOOKUP(R12,Tables!C:L,2,FALSE)*12*'EZ Projection'!H8,0)</f>
        <v>34655</v>
      </c>
      <c r="V12" s="146">
        <f>+U12</f>
        <v>34655</v>
      </c>
      <c r="W12" s="172">
        <f>IF(S12="UB",+U12/12*X12+100,+U12/12*X12)</f>
        <v>34755</v>
      </c>
      <c r="X12" s="2">
        <f>+'EZ Projection'!H7</f>
        <v>12</v>
      </c>
    </row>
    <row r="13" spans="1:24" s="2" customFormat="1" ht="13.5" customHeight="1" x14ac:dyDescent="0.2">
      <c r="A13" s="8"/>
      <c r="B13" s="3"/>
      <c r="C13" s="5"/>
      <c r="D13"/>
      <c r="E13"/>
      <c r="F13"/>
      <c r="G13"/>
      <c r="H13"/>
      <c r="I13"/>
      <c r="J13"/>
      <c r="K13"/>
      <c r="L13"/>
      <c r="M13"/>
      <c r="N13"/>
      <c r="O13"/>
      <c r="P13"/>
      <c r="Q13" s="6"/>
      <c r="R13" s="7"/>
      <c r="S13" s="7"/>
      <c r="T13" s="7"/>
      <c r="U13" s="7"/>
      <c r="V13" s="7"/>
    </row>
    <row r="14" spans="1:24" ht="15" customHeight="1" x14ac:dyDescent="0.2">
      <c r="A14" s="8"/>
      <c r="B14" s="3"/>
      <c r="Q14" s="6"/>
      <c r="W14" s="7"/>
    </row>
    <row r="15" spans="1:24" ht="15" customHeight="1" x14ac:dyDescent="0.2">
      <c r="A15" s="9"/>
      <c r="B15" s="3"/>
      <c r="F15" s="169"/>
      <c r="Q15" s="6"/>
    </row>
    <row r="16" spans="1:24" ht="15" customHeight="1" x14ac:dyDescent="0.2">
      <c r="A16" s="9"/>
      <c r="B16" s="3"/>
      <c r="F16" s="144"/>
      <c r="Q16" s="6"/>
    </row>
    <row r="17" spans="1:19" ht="15" customHeight="1" x14ac:dyDescent="0.2">
      <c r="A17" s="14" t="s">
        <v>21</v>
      </c>
      <c r="B17" s="132" t="s">
        <v>22</v>
      </c>
      <c r="C17" s="133"/>
      <c r="D17" s="15"/>
      <c r="E17" s="28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9" ht="15" customHeight="1" x14ac:dyDescent="0.2">
      <c r="A18" s="11" t="s">
        <v>18</v>
      </c>
      <c r="B18" s="16" t="s">
        <v>23</v>
      </c>
      <c r="C18" s="17"/>
      <c r="E18" s="28"/>
      <c r="F18" s="6"/>
      <c r="G18" s="28"/>
      <c r="H18" s="6"/>
      <c r="I18" s="6"/>
      <c r="J18" s="6"/>
      <c r="K18" s="6"/>
      <c r="L18" s="28"/>
      <c r="M18" s="6"/>
      <c r="N18" s="6"/>
      <c r="O18" s="6"/>
      <c r="P18" s="6"/>
      <c r="Q18" s="6"/>
    </row>
    <row r="19" spans="1:19" ht="15" customHeight="1" x14ac:dyDescent="0.2">
      <c r="A19" s="11" t="s">
        <v>19</v>
      </c>
      <c r="B19" s="16" t="s">
        <v>20</v>
      </c>
      <c r="C19" s="1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ht="15" customHeight="1" x14ac:dyDescent="0.2">
      <c r="A20" s="12" t="s">
        <v>16</v>
      </c>
      <c r="B20" s="16" t="s">
        <v>17</v>
      </c>
      <c r="C20" s="1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ht="15" customHeight="1" x14ac:dyDescent="0.2">
      <c r="A21" s="12" t="s">
        <v>14</v>
      </c>
      <c r="B21" s="16" t="s">
        <v>15</v>
      </c>
      <c r="C21" s="1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9" ht="15" customHeight="1" x14ac:dyDescent="0.2">
      <c r="A22" s="24" t="s">
        <v>28</v>
      </c>
      <c r="B22" s="25" t="s">
        <v>29</v>
      </c>
      <c r="C22" s="1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9" ht="15" customHeight="1" x14ac:dyDescent="0.2">
      <c r="B23" s="2" t="s">
        <v>95</v>
      </c>
      <c r="C23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9" ht="15" customHeight="1" x14ac:dyDescent="0.2">
      <c r="B24" s="2"/>
      <c r="C24" s="61" t="s">
        <v>27</v>
      </c>
      <c r="D24" s="77"/>
      <c r="E24" s="77"/>
      <c r="F24" s="108"/>
      <c r="G24" s="108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">
      <c r="B25" s="22" t="s">
        <v>24</v>
      </c>
      <c r="C25" s="26">
        <v>20776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spans="1:19" x14ac:dyDescent="0.2">
      <c r="A26" s="2" t="s">
        <v>46</v>
      </c>
      <c r="B26" s="22" t="s">
        <v>79</v>
      </c>
      <c r="C26" s="157">
        <v>22100</v>
      </c>
      <c r="D26" s="109"/>
      <c r="E26" s="26"/>
      <c r="F26" s="10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spans="1:19" x14ac:dyDescent="0.2">
      <c r="A27" s="2" t="s">
        <v>73</v>
      </c>
      <c r="B27" s="22"/>
      <c r="C27" s="26"/>
      <c r="D27" s="109"/>
      <c r="E27" s="26"/>
      <c r="F27" s="10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spans="1:19" x14ac:dyDescent="0.2">
      <c r="A28" s="2" t="s">
        <v>35</v>
      </c>
      <c r="B28" s="22"/>
      <c r="C28" s="26"/>
      <c r="D28" s="109"/>
      <c r="E28" s="26"/>
      <c r="F28" s="10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spans="1:19" x14ac:dyDescent="0.2">
      <c r="A29" s="2" t="s">
        <v>33</v>
      </c>
      <c r="B29" s="22"/>
      <c r="C29" s="26"/>
      <c r="D29" s="109"/>
      <c r="E29" s="26"/>
      <c r="F29" s="10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spans="1:19" x14ac:dyDescent="0.2">
      <c r="A30" s="2" t="s">
        <v>34</v>
      </c>
      <c r="B30" s="22"/>
      <c r="C30" s="26"/>
      <c r="D30" s="109"/>
      <c r="E30" s="26"/>
      <c r="F30" s="10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1:19" x14ac:dyDescent="0.2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x14ac:dyDescent="0.2">
      <c r="B32" s="2"/>
      <c r="C32" s="2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5" x14ac:dyDescent="0.2">
      <c r="A33" s="29"/>
      <c r="B33" s="75"/>
      <c r="C33" s="76" t="s">
        <v>51</v>
      </c>
    </row>
    <row r="34" spans="1:5" x14ac:dyDescent="0.2">
      <c r="B34" s="22" t="s">
        <v>25</v>
      </c>
      <c r="C34" s="6">
        <v>0</v>
      </c>
      <c r="D34" s="2" t="s">
        <v>92</v>
      </c>
    </row>
    <row r="35" spans="1:5" x14ac:dyDescent="0.2">
      <c r="B35" s="6"/>
    </row>
    <row r="36" spans="1:5" x14ac:dyDescent="0.2">
      <c r="A36" t="s">
        <v>33</v>
      </c>
      <c r="B36" s="6"/>
      <c r="C36" s="6">
        <f t="shared" ref="C36" si="4">+D36+E36</f>
        <v>800</v>
      </c>
      <c r="D36">
        <f>500/10*4</f>
        <v>200</v>
      </c>
      <c r="E36">
        <f>1200/12*6</f>
        <v>600</v>
      </c>
    </row>
    <row r="37" spans="1:5" x14ac:dyDescent="0.2">
      <c r="A37" s="2" t="s">
        <v>34</v>
      </c>
      <c r="B37" s="6"/>
      <c r="C37" s="6">
        <v>100</v>
      </c>
    </row>
    <row r="38" spans="1:5" x14ac:dyDescent="0.2">
      <c r="B38" s="6"/>
    </row>
  </sheetData>
  <sheetProtection algorithmName="SHA-512" hashValue="uNb3zipDdyWWikjKaiTDWs5GZwseULd/IfbG3UV2SvsjKoLZQa5ZDs8C0VvOiP0sZMLayYc47CUdSyqCSoX7pg==" saltValue="hDN/Y+FkEkC0rjB/W6TTgA==" spinCount="100000" sheet="1" objects="1" scenarios="1"/>
  <phoneticPr fontId="0" type="noConversion"/>
  <printOptions horizontalCentered="1"/>
  <pageMargins left="0.31" right="0.31" top="1.1399999999999999" bottom="1" header="0.64" footer="0.5"/>
  <pageSetup scale="80" orientation="landscape" r:id="rId1"/>
  <headerFooter alignWithMargins="0">
    <oddHeader xml:space="preserve">&amp;C&amp;"Arial,Bold"&amp;12EZ SALARY PROJECTION DETAIL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50"/>
  <sheetViews>
    <sheetView workbookViewId="0">
      <pane xSplit="2" ySplit="3" topLeftCell="C292" activePane="bottomRight" state="frozen"/>
      <selection activeCell="F322" sqref="F322"/>
      <selection pane="topRight" activeCell="F322" sqref="F322"/>
      <selection pane="bottomLeft" activeCell="F322" sqref="F322"/>
      <selection pane="bottomRight" activeCell="F322" sqref="F322"/>
    </sheetView>
  </sheetViews>
  <sheetFormatPr defaultColWidth="10.28515625" defaultRowHeight="12.75" outlineLevelRow="1" outlineLevelCol="1" x14ac:dyDescent="0.2"/>
  <cols>
    <col min="1" max="1" width="3.5703125" style="32" bestFit="1" customWidth="1"/>
    <col min="2" max="2" width="5.85546875" style="32" customWidth="1"/>
    <col min="3" max="3" width="7.140625" style="32" bestFit="1" customWidth="1"/>
    <col min="4" max="4" width="18.28515625" style="37" customWidth="1"/>
    <col min="5" max="5" width="18.28515625" style="175" customWidth="1"/>
    <col min="6" max="14" width="18.28515625" style="147" customWidth="1" outlineLevel="1"/>
    <col min="15" max="15" width="18.28515625" style="37" customWidth="1" outlineLevel="1"/>
    <col min="16" max="16" width="11.28515625" style="40" customWidth="1" outlineLevel="1"/>
    <col min="17" max="17" width="11.140625" style="40" bestFit="1" customWidth="1"/>
    <col min="18" max="20" width="11.5703125" style="40" customWidth="1"/>
    <col min="21" max="25" width="11.5703125" style="32" customWidth="1"/>
    <col min="26" max="27" width="10.28515625" style="32"/>
    <col min="28" max="28" width="11.140625" style="32" customWidth="1"/>
    <col min="29" max="30" width="10.28515625" style="32"/>
    <col min="31" max="31" width="12.28515625" style="32" customWidth="1"/>
    <col min="32" max="32" width="13" style="32" customWidth="1"/>
    <col min="33" max="33" width="11.42578125" style="32" customWidth="1"/>
    <col min="34" max="34" width="6.85546875" style="32" customWidth="1"/>
    <col min="35" max="35" width="13.42578125" style="32" customWidth="1"/>
    <col min="36" max="36" width="13" style="32" customWidth="1"/>
    <col min="37" max="37" width="3.42578125" style="32" customWidth="1"/>
    <col min="38" max="16384" width="10.28515625" style="32"/>
  </cols>
  <sheetData>
    <row r="1" spans="1:36" x14ac:dyDescent="0.2">
      <c r="B1" s="31"/>
      <c r="C1" s="31"/>
      <c r="D1" s="34" t="s">
        <v>50</v>
      </c>
      <c r="E1" s="173" t="s">
        <v>50</v>
      </c>
      <c r="F1" s="164" t="s">
        <v>50</v>
      </c>
      <c r="G1" s="164" t="s">
        <v>50</v>
      </c>
      <c r="H1" s="164" t="s">
        <v>50</v>
      </c>
      <c r="I1" s="164" t="s">
        <v>50</v>
      </c>
      <c r="J1" s="164" t="s">
        <v>50</v>
      </c>
      <c r="K1" s="164" t="s">
        <v>50</v>
      </c>
      <c r="L1" s="164" t="s">
        <v>50</v>
      </c>
      <c r="M1" s="164" t="s">
        <v>50</v>
      </c>
      <c r="N1" s="164" t="s">
        <v>50</v>
      </c>
      <c r="O1" s="34"/>
      <c r="P1" s="79"/>
      <c r="Q1" s="79" t="s">
        <v>93</v>
      </c>
      <c r="R1" s="79"/>
      <c r="S1" s="79"/>
      <c r="T1" s="79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1"/>
    </row>
    <row r="2" spans="1:36" x14ac:dyDescent="0.2">
      <c r="D2" s="41" t="s">
        <v>37</v>
      </c>
      <c r="E2" s="165" t="s">
        <v>37</v>
      </c>
      <c r="F2" s="165" t="s">
        <v>37</v>
      </c>
      <c r="G2" s="165" t="s">
        <v>37</v>
      </c>
      <c r="H2" s="165" t="s">
        <v>37</v>
      </c>
      <c r="I2" s="165" t="s">
        <v>37</v>
      </c>
      <c r="J2" s="165" t="s">
        <v>37</v>
      </c>
      <c r="K2" s="165" t="s">
        <v>37</v>
      </c>
      <c r="L2" s="165" t="s">
        <v>37</v>
      </c>
      <c r="M2" s="165" t="s">
        <v>37</v>
      </c>
      <c r="N2" s="165" t="s">
        <v>37</v>
      </c>
      <c r="O2" s="41" t="s">
        <v>37</v>
      </c>
      <c r="P2" s="79"/>
      <c r="Q2" s="79"/>
      <c r="R2" s="79"/>
      <c r="S2" s="79"/>
      <c r="T2" s="79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I2" s="35"/>
    </row>
    <row r="3" spans="1:36" s="158" customFormat="1" ht="38.25" x14ac:dyDescent="0.2">
      <c r="B3" s="158" t="s">
        <v>8</v>
      </c>
      <c r="D3" s="166" t="s">
        <v>104</v>
      </c>
      <c r="E3" s="174" t="s">
        <v>97</v>
      </c>
      <c r="F3" s="166" t="s">
        <v>96</v>
      </c>
      <c r="G3" s="166" t="s">
        <v>91</v>
      </c>
      <c r="H3" s="166" t="s">
        <v>90</v>
      </c>
      <c r="I3" s="166" t="s">
        <v>89</v>
      </c>
      <c r="J3" s="166" t="s">
        <v>88</v>
      </c>
      <c r="K3" s="166" t="s">
        <v>87</v>
      </c>
      <c r="L3" s="166" t="s">
        <v>81</v>
      </c>
      <c r="M3" s="166" t="s">
        <v>63</v>
      </c>
      <c r="N3" s="166" t="s">
        <v>52</v>
      </c>
      <c r="O3" s="159" t="s">
        <v>49</v>
      </c>
      <c r="P3" s="160"/>
      <c r="Q3" s="160"/>
      <c r="R3" s="160"/>
      <c r="S3" s="161"/>
      <c r="T3" s="161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I3" s="163"/>
      <c r="AJ3" s="163"/>
    </row>
    <row r="4" spans="1:36" outlineLevel="1" x14ac:dyDescent="0.2">
      <c r="A4" s="32" t="s">
        <v>33</v>
      </c>
      <c r="B4" s="36">
        <v>1</v>
      </c>
      <c r="C4" s="36" t="str">
        <f>CONCATENATE(A4,"-",B4)</f>
        <v>UA-1</v>
      </c>
      <c r="D4" s="78"/>
      <c r="H4" s="147">
        <f>+K4*106.56%</f>
        <v>2469.8719959264004</v>
      </c>
      <c r="I4" s="147">
        <f>+K4*103.28%</f>
        <v>2393.8474074631999</v>
      </c>
      <c r="J4" s="147">
        <f>ROUND((K4/102.31%*105.07%),2)</f>
        <v>2380.35</v>
      </c>
      <c r="K4" s="147">
        <v>2317.822819</v>
      </c>
      <c r="L4" s="147">
        <f>ROUND(M4,2)</f>
        <v>2265.4899999999998</v>
      </c>
      <c r="M4" s="147">
        <v>2265.4885758666437</v>
      </c>
      <c r="N4" s="147">
        <v>2193.9653068629127</v>
      </c>
      <c r="O4" s="37">
        <v>2109.5820258297235</v>
      </c>
      <c r="P4" s="80"/>
      <c r="Q4" s="80"/>
      <c r="R4" s="80"/>
      <c r="S4" s="79"/>
      <c r="T4" s="79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6"/>
      <c r="AI4" s="31"/>
      <c r="AJ4" s="31"/>
    </row>
    <row r="5" spans="1:36" outlineLevel="1" x14ac:dyDescent="0.2">
      <c r="A5" s="32" t="s">
        <v>33</v>
      </c>
      <c r="B5" s="36">
        <v>2</v>
      </c>
      <c r="C5" s="36" t="str">
        <f t="shared" ref="C5:C68" si="0">CONCATENATE(A5,"-",B5)</f>
        <v>UA-2</v>
      </c>
      <c r="D5" s="78"/>
      <c r="H5" s="147">
        <f t="shared" ref="H5:H68" si="1">+K5*106.56%</f>
        <v>2494.5653738304004</v>
      </c>
      <c r="I5" s="147">
        <f t="shared" ref="I5:I68" si="2">+K5*103.28%</f>
        <v>2417.7807039152003</v>
      </c>
      <c r="J5" s="147">
        <f t="shared" ref="J5:J68" si="3">ROUND((K5/102.31%*105.07%),2)</f>
        <v>2404.15</v>
      </c>
      <c r="K5" s="147">
        <v>2340.9960340000002</v>
      </c>
      <c r="L5" s="147">
        <f t="shared" ref="L5:L68" si="4">ROUND(M5,2)</f>
        <v>2288.14</v>
      </c>
      <c r="M5" s="147">
        <v>2288.1360558038118</v>
      </c>
      <c r="N5" s="147">
        <v>2215.897787917695</v>
      </c>
      <c r="O5" s="37">
        <v>2130.6709499208605</v>
      </c>
      <c r="P5" s="80"/>
      <c r="Q5" s="80"/>
      <c r="R5" s="80"/>
      <c r="S5" s="79"/>
      <c r="T5" s="79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6"/>
      <c r="AI5" s="31"/>
      <c r="AJ5" s="31"/>
    </row>
    <row r="6" spans="1:36" outlineLevel="1" x14ac:dyDescent="0.2">
      <c r="A6" s="32" t="s">
        <v>33</v>
      </c>
      <c r="B6" s="36">
        <v>3</v>
      </c>
      <c r="C6" s="36" t="str">
        <f t="shared" si="0"/>
        <v>UA-3</v>
      </c>
      <c r="D6" s="78"/>
      <c r="H6" s="147">
        <f t="shared" si="1"/>
        <v>2519.5204034208004</v>
      </c>
      <c r="I6" s="147">
        <f t="shared" si="2"/>
        <v>2441.9675982104004</v>
      </c>
      <c r="J6" s="147">
        <f t="shared" si="3"/>
        <v>2428.1999999999998</v>
      </c>
      <c r="K6" s="147">
        <v>2364.4147930000004</v>
      </c>
      <c r="L6" s="147">
        <f t="shared" si="4"/>
        <v>2311.0300000000002</v>
      </c>
      <c r="M6" s="147">
        <v>2311.0343780820558</v>
      </c>
      <c r="N6" s="147">
        <v>2238.0731920221342</v>
      </c>
      <c r="O6" s="37">
        <v>2151.9934538674365</v>
      </c>
      <c r="P6" s="80"/>
      <c r="Q6" s="80"/>
      <c r="R6" s="80"/>
      <c r="S6" s="79"/>
      <c r="T6" s="79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6"/>
      <c r="AI6" s="31"/>
      <c r="AJ6" s="31"/>
    </row>
    <row r="7" spans="1:36" outlineLevel="1" x14ac:dyDescent="0.2">
      <c r="A7" s="32" t="s">
        <v>33</v>
      </c>
      <c r="B7" s="36">
        <v>4</v>
      </c>
      <c r="C7" s="36" t="str">
        <f t="shared" si="0"/>
        <v>UA-4</v>
      </c>
      <c r="D7" s="78"/>
      <c r="H7" s="147">
        <f t="shared" si="1"/>
        <v>2544.7152803904</v>
      </c>
      <c r="I7" s="147">
        <f t="shared" si="2"/>
        <v>2466.3869571952</v>
      </c>
      <c r="J7" s="147">
        <f t="shared" si="3"/>
        <v>2452.48</v>
      </c>
      <c r="K7" s="147">
        <v>2388.058634</v>
      </c>
      <c r="L7" s="147">
        <f t="shared" si="4"/>
        <v>2334.14</v>
      </c>
      <c r="M7" s="147">
        <v>2334.135763207838</v>
      </c>
      <c r="N7" s="147">
        <v>2260.4452481191538</v>
      </c>
      <c r="O7" s="37">
        <v>2173.5050462684171</v>
      </c>
      <c r="P7" s="80"/>
      <c r="Q7" s="80"/>
      <c r="R7" s="80"/>
      <c r="S7" s="79"/>
      <c r="T7" s="79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6"/>
      <c r="AI7" s="31"/>
      <c r="AJ7" s="31"/>
    </row>
    <row r="8" spans="1:36" outlineLevel="1" x14ac:dyDescent="0.2">
      <c r="A8" s="32" t="s">
        <v>33</v>
      </c>
      <c r="B8" s="36">
        <v>5</v>
      </c>
      <c r="C8" s="36" t="str">
        <f t="shared" si="0"/>
        <v>UA-5</v>
      </c>
      <c r="D8" s="78"/>
      <c r="H8" s="147">
        <f t="shared" si="1"/>
        <v>2570.1609068928005</v>
      </c>
      <c r="I8" s="147">
        <f t="shared" si="2"/>
        <v>2491.0493474464001</v>
      </c>
      <c r="J8" s="147">
        <f t="shared" si="3"/>
        <v>2477</v>
      </c>
      <c r="K8" s="147">
        <v>2411.9377880000002</v>
      </c>
      <c r="L8" s="147">
        <f t="shared" si="4"/>
        <v>2357.48</v>
      </c>
      <c r="M8" s="147">
        <v>2357.476045801312</v>
      </c>
      <c r="N8" s="147">
        <v>2283.0486595015614</v>
      </c>
      <c r="O8" s="37">
        <v>2195.239095674578</v>
      </c>
      <c r="P8" s="80"/>
      <c r="Q8" s="80"/>
      <c r="R8" s="80"/>
      <c r="S8" s="79"/>
      <c r="T8" s="79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6"/>
      <c r="AI8" s="31"/>
      <c r="AJ8" s="31"/>
    </row>
    <row r="9" spans="1:36" outlineLevel="1" x14ac:dyDescent="0.2">
      <c r="A9" s="32" t="s">
        <v>33</v>
      </c>
      <c r="B9" s="36">
        <v>6</v>
      </c>
      <c r="C9" s="36" t="str">
        <f t="shared" si="0"/>
        <v>UA-6</v>
      </c>
      <c r="D9" s="78"/>
      <c r="H9" s="147">
        <f t="shared" si="1"/>
        <v>2595.8790872352006</v>
      </c>
      <c r="I9" s="147">
        <f t="shared" si="2"/>
        <v>2515.9759021176005</v>
      </c>
      <c r="J9" s="147">
        <f t="shared" si="3"/>
        <v>2501.79</v>
      </c>
      <c r="K9" s="147">
        <v>2436.0727170000005</v>
      </c>
      <c r="L9" s="147">
        <f t="shared" si="4"/>
        <v>2381.0700000000002</v>
      </c>
      <c r="M9" s="147">
        <v>2381.067170735862</v>
      </c>
      <c r="N9" s="147">
        <v>2305.8949939336258</v>
      </c>
      <c r="O9" s="37">
        <v>2217.2067249361799</v>
      </c>
      <c r="P9" s="80"/>
      <c r="Q9" s="80"/>
      <c r="R9" s="80"/>
      <c r="S9" s="79"/>
      <c r="T9" s="79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6"/>
      <c r="AI9" s="31"/>
      <c r="AJ9" s="31"/>
    </row>
    <row r="10" spans="1:36" outlineLevel="1" x14ac:dyDescent="0.2">
      <c r="A10" s="32" t="s">
        <v>33</v>
      </c>
      <c r="B10" s="36">
        <v>7</v>
      </c>
      <c r="C10" s="36" t="str">
        <f t="shared" si="0"/>
        <v>UA-7</v>
      </c>
      <c r="D10" s="78"/>
      <c r="H10" s="147">
        <f t="shared" si="1"/>
        <v>2621.8153106496006</v>
      </c>
      <c r="I10" s="147">
        <f t="shared" si="2"/>
        <v>2541.1137883248002</v>
      </c>
      <c r="J10" s="147">
        <f t="shared" si="3"/>
        <v>2526.79</v>
      </c>
      <c r="K10" s="147">
        <v>2460.4122660000003</v>
      </c>
      <c r="L10" s="147">
        <f t="shared" si="4"/>
        <v>2404.86</v>
      </c>
      <c r="M10" s="147">
        <v>2404.8613585179496</v>
      </c>
      <c r="N10" s="147">
        <v>2328.9379803582701</v>
      </c>
      <c r="O10" s="37">
        <v>2239.3634426521826</v>
      </c>
      <c r="P10" s="80"/>
      <c r="Q10" s="80"/>
      <c r="R10" s="80"/>
      <c r="S10" s="79"/>
      <c r="T10" s="79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6"/>
      <c r="AI10" s="31"/>
      <c r="AJ10" s="31"/>
    </row>
    <row r="11" spans="1:36" outlineLevel="1" x14ac:dyDescent="0.2">
      <c r="A11" s="32" t="s">
        <v>33</v>
      </c>
      <c r="B11" s="36">
        <v>8</v>
      </c>
      <c r="C11" s="36" t="str">
        <f t="shared" si="0"/>
        <v>UA-8</v>
      </c>
      <c r="D11" s="78"/>
      <c r="H11" s="147">
        <f t="shared" si="1"/>
        <v>2648.0567943648007</v>
      </c>
      <c r="I11" s="147">
        <f t="shared" si="2"/>
        <v>2566.5475386824</v>
      </c>
      <c r="J11" s="147">
        <f t="shared" si="3"/>
        <v>2552.08</v>
      </c>
      <c r="K11" s="147">
        <v>2485.0382830000003</v>
      </c>
      <c r="L11" s="147">
        <f t="shared" si="4"/>
        <v>2428.9299999999998</v>
      </c>
      <c r="M11" s="147">
        <v>2428.9302783878829</v>
      </c>
      <c r="N11" s="147">
        <v>2352.2470253611109</v>
      </c>
      <c r="O11" s="37">
        <v>2261.7759859241451</v>
      </c>
      <c r="P11" s="80"/>
      <c r="Q11" s="80"/>
      <c r="R11" s="80"/>
      <c r="S11" s="79"/>
      <c r="T11" s="79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6"/>
      <c r="AI11" s="31"/>
      <c r="AJ11" s="31"/>
    </row>
    <row r="12" spans="1:36" outlineLevel="1" x14ac:dyDescent="0.2">
      <c r="A12" s="32" t="s">
        <v>33</v>
      </c>
      <c r="B12" s="36">
        <v>9</v>
      </c>
      <c r="C12" s="36" t="str">
        <f t="shared" si="0"/>
        <v>UA-9</v>
      </c>
      <c r="D12" s="78"/>
      <c r="H12" s="147">
        <f t="shared" si="1"/>
        <v>2674.5272233056007</v>
      </c>
      <c r="I12" s="147">
        <f t="shared" si="2"/>
        <v>2592.2031871528006</v>
      </c>
      <c r="J12" s="147">
        <f t="shared" si="3"/>
        <v>2577.59</v>
      </c>
      <c r="K12" s="147">
        <v>2509.8791510000005</v>
      </c>
      <c r="L12" s="147">
        <f t="shared" si="4"/>
        <v>2453.21</v>
      </c>
      <c r="M12" s="147">
        <v>2453.2142059787388</v>
      </c>
      <c r="N12" s="147">
        <v>2375.764290120801</v>
      </c>
      <c r="O12" s="37">
        <v>2284.3887405007699</v>
      </c>
      <c r="P12" s="80"/>
      <c r="Q12" s="80"/>
      <c r="R12" s="80"/>
      <c r="S12" s="79"/>
      <c r="T12" s="79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6"/>
      <c r="AI12" s="31"/>
      <c r="AJ12" s="31"/>
    </row>
    <row r="13" spans="1:36" outlineLevel="1" x14ac:dyDescent="0.2">
      <c r="A13" s="32" t="s">
        <v>33</v>
      </c>
      <c r="B13" s="36">
        <v>10</v>
      </c>
      <c r="C13" s="36" t="str">
        <f t="shared" si="0"/>
        <v>UA-10</v>
      </c>
      <c r="D13" s="78"/>
      <c r="H13" s="147">
        <f t="shared" si="1"/>
        <v>2701.2811082400003</v>
      </c>
      <c r="I13" s="147">
        <f t="shared" si="2"/>
        <v>2618.1335666199998</v>
      </c>
      <c r="J13" s="147">
        <f t="shared" si="3"/>
        <v>2603.37</v>
      </c>
      <c r="K13" s="147">
        <v>2534.9860250000002</v>
      </c>
      <c r="L13" s="147">
        <f t="shared" si="4"/>
        <v>2477.75</v>
      </c>
      <c r="M13" s="147">
        <v>2477.7489759106707</v>
      </c>
      <c r="N13" s="147">
        <v>2399.5244779301479</v>
      </c>
      <c r="O13" s="37">
        <v>2307.2350749328343</v>
      </c>
      <c r="P13" s="80"/>
      <c r="Q13" s="80"/>
      <c r="R13" s="80"/>
      <c r="S13" s="79"/>
      <c r="T13" s="79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6"/>
      <c r="AI13" s="31"/>
      <c r="AJ13" s="31"/>
    </row>
    <row r="14" spans="1:36" outlineLevel="1" x14ac:dyDescent="0.2">
      <c r="A14" s="32" t="s">
        <v>33</v>
      </c>
      <c r="B14" s="36">
        <v>11</v>
      </c>
      <c r="C14" s="36" t="str">
        <f t="shared" si="0"/>
        <v>UA-11</v>
      </c>
      <c r="D14" s="78"/>
      <c r="H14" s="147">
        <f t="shared" si="1"/>
        <v>2728.2966448608008</v>
      </c>
      <c r="I14" s="147">
        <f t="shared" si="2"/>
        <v>2644.3175439304005</v>
      </c>
      <c r="J14" s="147">
        <f t="shared" si="3"/>
        <v>2629.41</v>
      </c>
      <c r="K14" s="147">
        <v>2560.3384430000006</v>
      </c>
      <c r="L14" s="147">
        <f t="shared" si="4"/>
        <v>2502.5300000000002</v>
      </c>
      <c r="M14" s="147">
        <v>2502.5345881836793</v>
      </c>
      <c r="N14" s="147">
        <v>2423.527588789153</v>
      </c>
      <c r="O14" s="37">
        <v>2330.3149892203392</v>
      </c>
      <c r="P14" s="80"/>
      <c r="Q14" s="80"/>
      <c r="R14" s="80"/>
      <c r="S14" s="79"/>
      <c r="T14" s="79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6"/>
      <c r="AI14" s="31"/>
      <c r="AJ14" s="31"/>
    </row>
    <row r="15" spans="1:36" outlineLevel="1" x14ac:dyDescent="0.2">
      <c r="A15" s="32" t="s">
        <v>33</v>
      </c>
      <c r="B15" s="36">
        <v>12</v>
      </c>
      <c r="C15" s="36" t="str">
        <f t="shared" si="0"/>
        <v>UA-12</v>
      </c>
      <c r="D15" s="78"/>
      <c r="H15" s="147">
        <f t="shared" si="1"/>
        <v>2755.5738331680009</v>
      </c>
      <c r="I15" s="147">
        <f t="shared" si="2"/>
        <v>2670.7551190840004</v>
      </c>
      <c r="J15" s="147">
        <f t="shared" si="3"/>
        <v>2655.7</v>
      </c>
      <c r="K15" s="147">
        <v>2585.9364050000004</v>
      </c>
      <c r="L15" s="147">
        <f t="shared" si="4"/>
        <v>2527.5500000000002</v>
      </c>
      <c r="M15" s="147">
        <v>2527.5471530509944</v>
      </c>
      <c r="N15" s="147">
        <v>2447.7504871692763</v>
      </c>
      <c r="O15" s="37">
        <v>2353.6062376627656</v>
      </c>
      <c r="P15" s="80"/>
      <c r="Q15" s="80"/>
      <c r="R15" s="80"/>
      <c r="S15" s="79"/>
      <c r="T15" s="79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6"/>
      <c r="AI15" s="31"/>
      <c r="AJ15" s="31"/>
    </row>
    <row r="16" spans="1:36" outlineLevel="1" x14ac:dyDescent="0.2">
      <c r="A16" s="32" t="s">
        <v>33</v>
      </c>
      <c r="B16" s="36">
        <v>13</v>
      </c>
      <c r="C16" s="36" t="str">
        <f t="shared" si="0"/>
        <v>UA-13</v>
      </c>
      <c r="D16" s="78"/>
      <c r="H16" s="147">
        <f t="shared" si="1"/>
        <v>2783.1562817760005</v>
      </c>
      <c r="I16" s="147">
        <f t="shared" si="2"/>
        <v>2697.488558388</v>
      </c>
      <c r="J16" s="147">
        <f t="shared" si="3"/>
        <v>2682.28</v>
      </c>
      <c r="K16" s="147">
        <v>2611.820835</v>
      </c>
      <c r="L16" s="147">
        <f t="shared" si="4"/>
        <v>2552.85</v>
      </c>
      <c r="M16" s="147">
        <v>2552.8463948795397</v>
      </c>
      <c r="N16" s="147">
        <v>2472.2510118918649</v>
      </c>
      <c r="O16" s="37">
        <v>2377.1644345114087</v>
      </c>
      <c r="P16" s="80"/>
      <c r="Q16" s="80"/>
      <c r="R16" s="80"/>
      <c r="S16" s="79"/>
      <c r="T16" s="79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6"/>
      <c r="AI16" s="31"/>
      <c r="AJ16" s="31"/>
    </row>
    <row r="17" spans="1:36" outlineLevel="1" x14ac:dyDescent="0.2">
      <c r="A17" s="32" t="s">
        <v>33</v>
      </c>
      <c r="B17" s="36">
        <v>14</v>
      </c>
      <c r="C17" s="36" t="str">
        <f t="shared" si="0"/>
        <v>UA-14</v>
      </c>
      <c r="D17" s="78"/>
      <c r="H17" s="147">
        <f t="shared" si="1"/>
        <v>2810.9676756096005</v>
      </c>
      <c r="I17" s="147">
        <f t="shared" si="2"/>
        <v>2724.4438958047999</v>
      </c>
      <c r="J17" s="147">
        <f t="shared" si="3"/>
        <v>2709.08</v>
      </c>
      <c r="K17" s="147">
        <v>2637.9201160000002</v>
      </c>
      <c r="L17" s="147">
        <f t="shared" si="4"/>
        <v>2578.36</v>
      </c>
      <c r="M17" s="147">
        <v>2578.3606444290076</v>
      </c>
      <c r="N17" s="147">
        <v>2496.9597563713032</v>
      </c>
      <c r="O17" s="37">
        <v>2400.9228426647146</v>
      </c>
      <c r="P17" s="80"/>
      <c r="Q17" s="80"/>
      <c r="R17" s="80"/>
      <c r="S17" s="79"/>
      <c r="T17" s="79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6"/>
      <c r="AI17" s="31"/>
      <c r="AJ17" s="31"/>
    </row>
    <row r="18" spans="1:36" outlineLevel="1" x14ac:dyDescent="0.2">
      <c r="A18" s="32" t="s">
        <v>33</v>
      </c>
      <c r="B18" s="36">
        <v>15</v>
      </c>
      <c r="C18" s="36" t="str">
        <f t="shared" si="0"/>
        <v>UA-15</v>
      </c>
      <c r="D18" s="78"/>
      <c r="H18" s="147">
        <f t="shared" si="1"/>
        <v>2839.0625254368006</v>
      </c>
      <c r="I18" s="147">
        <f t="shared" si="2"/>
        <v>2751.6739642184002</v>
      </c>
      <c r="J18" s="147">
        <f t="shared" si="3"/>
        <v>2736.16</v>
      </c>
      <c r="K18" s="147">
        <v>2664.2854030000003</v>
      </c>
      <c r="L18" s="147">
        <f t="shared" si="4"/>
        <v>2604.13</v>
      </c>
      <c r="M18" s="147">
        <v>2604.1257363195509</v>
      </c>
      <c r="N18" s="147">
        <v>2521.9114239003979</v>
      </c>
      <c r="O18" s="37">
        <v>2424.9148306734596</v>
      </c>
      <c r="P18" s="80"/>
      <c r="Q18" s="80"/>
      <c r="R18" s="80"/>
      <c r="S18" s="79"/>
      <c r="T18" s="79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6"/>
      <c r="AI18" s="31"/>
      <c r="AJ18" s="31"/>
    </row>
    <row r="19" spans="1:36" outlineLevel="1" x14ac:dyDescent="0.2">
      <c r="A19" s="32" t="s">
        <v>33</v>
      </c>
      <c r="B19" s="36">
        <v>16</v>
      </c>
      <c r="C19" s="36" t="str">
        <f t="shared" si="0"/>
        <v>UA-16</v>
      </c>
      <c r="D19" s="78"/>
      <c r="H19" s="147">
        <f t="shared" si="1"/>
        <v>2867.4735377184006</v>
      </c>
      <c r="I19" s="147">
        <f t="shared" si="2"/>
        <v>2779.2104633592003</v>
      </c>
      <c r="J19" s="147">
        <f t="shared" si="3"/>
        <v>2763.54</v>
      </c>
      <c r="K19" s="147">
        <v>2690.9473890000004</v>
      </c>
      <c r="L19" s="147">
        <f t="shared" si="4"/>
        <v>2630.19</v>
      </c>
      <c r="M19" s="147">
        <v>2630.1894500447102</v>
      </c>
      <c r="N19" s="147">
        <v>2547.1522855362291</v>
      </c>
      <c r="O19" s="37">
        <v>2449.1848899386819</v>
      </c>
      <c r="P19" s="80"/>
      <c r="Q19" s="80"/>
      <c r="R19" s="80"/>
      <c r="S19" s="79"/>
      <c r="T19" s="79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6"/>
      <c r="AI19" s="31"/>
      <c r="AJ19" s="31"/>
    </row>
    <row r="20" spans="1:36" outlineLevel="1" x14ac:dyDescent="0.2">
      <c r="A20" s="32" t="s">
        <v>33</v>
      </c>
      <c r="B20" s="36">
        <v>17</v>
      </c>
      <c r="C20" s="36" t="str">
        <f t="shared" si="0"/>
        <v>UA-17</v>
      </c>
      <c r="D20" s="78"/>
      <c r="H20" s="147">
        <f t="shared" si="1"/>
        <v>2896.1352995328002</v>
      </c>
      <c r="I20" s="147">
        <f t="shared" si="2"/>
        <v>2806.9899937663999</v>
      </c>
      <c r="J20" s="147">
        <f t="shared" si="3"/>
        <v>2791.16</v>
      </c>
      <c r="K20" s="147">
        <v>2717.8446880000001</v>
      </c>
      <c r="L20" s="147">
        <f t="shared" si="4"/>
        <v>2656.48</v>
      </c>
      <c r="M20" s="147">
        <v>2656.480116364176</v>
      </c>
      <c r="N20" s="147">
        <v>2572.6129346931784</v>
      </c>
      <c r="O20" s="37">
        <v>2473.6662833588252</v>
      </c>
      <c r="P20" s="80"/>
      <c r="Q20" s="80"/>
      <c r="R20" s="80"/>
      <c r="S20" s="79"/>
      <c r="T20" s="79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6"/>
      <c r="AI20" s="31"/>
      <c r="AJ20" s="31"/>
    </row>
    <row r="21" spans="1:36" outlineLevel="1" x14ac:dyDescent="0.2">
      <c r="A21" s="32" t="s">
        <v>33</v>
      </c>
      <c r="B21" s="36">
        <v>18</v>
      </c>
      <c r="C21" s="36" t="str">
        <f t="shared" si="0"/>
        <v>UA-18</v>
      </c>
      <c r="D21" s="78"/>
      <c r="H21" s="147">
        <f t="shared" si="1"/>
        <v>2925.1023216480007</v>
      </c>
      <c r="I21" s="147">
        <f t="shared" si="2"/>
        <v>2835.0653883240007</v>
      </c>
      <c r="J21" s="147">
        <f t="shared" si="3"/>
        <v>2819.08</v>
      </c>
      <c r="K21" s="147">
        <v>2745.0284550000006</v>
      </c>
      <c r="L21" s="147">
        <f t="shared" si="4"/>
        <v>2683.05</v>
      </c>
      <c r="M21" s="147">
        <v>2683.0455147714861</v>
      </c>
      <c r="N21" s="147">
        <v>2598.3396424283228</v>
      </c>
      <c r="O21" s="37">
        <v>2498.4035023349256</v>
      </c>
      <c r="P21" s="80"/>
      <c r="Q21" s="80"/>
      <c r="R21" s="80"/>
      <c r="S21" s="79"/>
      <c r="T21" s="79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6"/>
      <c r="AI21" s="31"/>
      <c r="AJ21" s="31"/>
    </row>
    <row r="22" spans="1:36" outlineLevel="1" x14ac:dyDescent="0.2">
      <c r="A22" s="32" t="s">
        <v>33</v>
      </c>
      <c r="B22" s="36">
        <v>19</v>
      </c>
      <c r="C22" s="36" t="str">
        <f t="shared" si="0"/>
        <v>UA-19</v>
      </c>
      <c r="D22" s="78"/>
      <c r="H22" s="147">
        <f t="shared" si="1"/>
        <v>2954.3418976032003</v>
      </c>
      <c r="I22" s="147">
        <f t="shared" si="2"/>
        <v>2863.4049473016003</v>
      </c>
      <c r="J22" s="147">
        <f t="shared" si="3"/>
        <v>2847.26</v>
      </c>
      <c r="K22" s="147">
        <v>2772.4679970000002</v>
      </c>
      <c r="L22" s="147">
        <f t="shared" si="4"/>
        <v>2709.87</v>
      </c>
      <c r="M22" s="147">
        <v>2709.8737003932588</v>
      </c>
      <c r="N22" s="147">
        <v>2624.3208409773956</v>
      </c>
      <c r="O22" s="37">
        <v>2523.3854240167266</v>
      </c>
      <c r="P22" s="80"/>
      <c r="Q22" s="80"/>
      <c r="R22" s="80"/>
      <c r="S22" s="79"/>
      <c r="T22" s="79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6"/>
      <c r="AI22" s="31"/>
      <c r="AJ22" s="31"/>
    </row>
    <row r="23" spans="1:36" outlineLevel="1" x14ac:dyDescent="0.2">
      <c r="A23" s="32" t="s">
        <v>33</v>
      </c>
      <c r="B23" s="36">
        <v>20</v>
      </c>
      <c r="C23" s="36" t="str">
        <f t="shared" si="0"/>
        <v>UA-20</v>
      </c>
      <c r="D23" s="78"/>
      <c r="H23" s="147">
        <f t="shared" si="1"/>
        <v>2983.8976360128004</v>
      </c>
      <c r="I23" s="147">
        <f t="shared" si="2"/>
        <v>2892.0509370064001</v>
      </c>
      <c r="J23" s="147">
        <f t="shared" si="3"/>
        <v>2875.74</v>
      </c>
      <c r="K23" s="147">
        <v>2800.2042380000003</v>
      </c>
      <c r="L23" s="147">
        <f t="shared" si="4"/>
        <v>2736.98</v>
      </c>
      <c r="M23" s="147">
        <v>2736.9766181028754</v>
      </c>
      <c r="N23" s="147">
        <v>2650.5680981046635</v>
      </c>
      <c r="O23" s="37">
        <v>2548.6231712544841</v>
      </c>
      <c r="P23" s="80"/>
      <c r="Q23" s="80"/>
      <c r="R23" s="80"/>
      <c r="S23" s="79"/>
      <c r="T23" s="79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6"/>
      <c r="AI23" s="31"/>
      <c r="AJ23" s="31"/>
    </row>
    <row r="24" spans="1:36" outlineLevel="1" x14ac:dyDescent="0.2">
      <c r="A24" s="32" t="s">
        <v>33</v>
      </c>
      <c r="B24" s="36">
        <v>21</v>
      </c>
      <c r="C24" s="36" t="str">
        <f t="shared" si="0"/>
        <v>UA-21</v>
      </c>
      <c r="D24" s="78"/>
      <c r="H24" s="147">
        <f t="shared" si="1"/>
        <v>3013.7150261088004</v>
      </c>
      <c r="I24" s="147">
        <f t="shared" si="2"/>
        <v>2920.9505245544001</v>
      </c>
      <c r="J24" s="147">
        <f t="shared" si="3"/>
        <v>2904.48</v>
      </c>
      <c r="K24" s="147">
        <v>2828.1860230000002</v>
      </c>
      <c r="L24" s="147">
        <f t="shared" si="4"/>
        <v>2764.33</v>
      </c>
      <c r="M24" s="147">
        <v>2764.3303781535678</v>
      </c>
      <c r="N24" s="147">
        <v>2677.0582782815882</v>
      </c>
      <c r="O24" s="37">
        <v>2574.0944983476807</v>
      </c>
      <c r="P24" s="80"/>
      <c r="Q24" s="80"/>
      <c r="R24" s="80"/>
      <c r="S24" s="79"/>
      <c r="T24" s="79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6"/>
      <c r="AI24" s="31"/>
      <c r="AJ24" s="31"/>
    </row>
    <row r="25" spans="1:36" outlineLevel="1" x14ac:dyDescent="0.2">
      <c r="A25" s="32" t="s">
        <v>33</v>
      </c>
      <c r="B25" s="36">
        <v>22</v>
      </c>
      <c r="C25" s="36" t="str">
        <f t="shared" si="0"/>
        <v>UA-22</v>
      </c>
      <c r="D25" s="78"/>
      <c r="H25" s="147">
        <f t="shared" si="1"/>
        <v>3043.8594808128005</v>
      </c>
      <c r="I25" s="147">
        <f t="shared" si="2"/>
        <v>2950.1671094064</v>
      </c>
      <c r="J25" s="147">
        <f t="shared" si="3"/>
        <v>2933.53</v>
      </c>
      <c r="K25" s="147">
        <v>2856.4747380000003</v>
      </c>
      <c r="L25" s="147">
        <f t="shared" si="4"/>
        <v>2791.98</v>
      </c>
      <c r="M25" s="147">
        <v>2791.9827600388762</v>
      </c>
      <c r="N25" s="147">
        <v>2703.8376525652493</v>
      </c>
      <c r="O25" s="37">
        <v>2599.8438966973549</v>
      </c>
      <c r="P25" s="80"/>
      <c r="Q25" s="80"/>
      <c r="R25" s="80"/>
      <c r="S25" s="79"/>
      <c r="T25" s="79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6"/>
      <c r="AI25" s="31"/>
      <c r="AJ25" s="31"/>
    </row>
    <row r="26" spans="1:36" x14ac:dyDescent="0.2">
      <c r="A26" s="32" t="s">
        <v>33</v>
      </c>
      <c r="B26" s="36">
        <v>23</v>
      </c>
      <c r="C26" s="36" t="str">
        <f t="shared" si="0"/>
        <v>UA-23</v>
      </c>
      <c r="D26" s="78">
        <f>+E26*103%</f>
        <v>3556.9298021656291</v>
      </c>
      <c r="E26" s="175">
        <v>3453.3299050151736</v>
      </c>
      <c r="F26" s="147">
        <v>3416.7704610816008</v>
      </c>
      <c r="G26" s="147">
        <v>3157.2449280000005</v>
      </c>
      <c r="H26" s="147">
        <f t="shared" si="1"/>
        <v>3074.3091958176005</v>
      </c>
      <c r="I26" s="147">
        <f t="shared" si="2"/>
        <v>2979.6795584087999</v>
      </c>
      <c r="J26" s="147">
        <f t="shared" si="3"/>
        <v>2962.88</v>
      </c>
      <c r="K26" s="147">
        <v>2885.0499210000003</v>
      </c>
      <c r="L26" s="147">
        <f t="shared" si="4"/>
        <v>2819.91</v>
      </c>
      <c r="M26" s="147">
        <v>2819.9098740120294</v>
      </c>
      <c r="N26" s="147">
        <v>2730.8830854271059</v>
      </c>
      <c r="O26" s="37">
        <v>2625.8491206029862</v>
      </c>
      <c r="P26" s="167"/>
      <c r="Q26" s="167"/>
      <c r="R26" s="167"/>
      <c r="S26" s="79"/>
      <c r="T26" s="79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6"/>
      <c r="AI26" s="31"/>
      <c r="AJ26" s="31"/>
    </row>
    <row r="27" spans="1:36" x14ac:dyDescent="0.2">
      <c r="A27" s="32" t="s">
        <v>33</v>
      </c>
      <c r="B27" s="36">
        <v>24</v>
      </c>
      <c r="C27" s="36" t="str">
        <f t="shared" si="0"/>
        <v>UA-24</v>
      </c>
      <c r="D27" s="78">
        <f t="shared" ref="D27:D90" si="5">+E27*103%</f>
        <v>3592.5125457584131</v>
      </c>
      <c r="E27" s="175">
        <v>3487.8762580178768</v>
      </c>
      <c r="F27" s="147">
        <v>3450.9510814464006</v>
      </c>
      <c r="G27" s="147">
        <v>3188.8293120000003</v>
      </c>
      <c r="H27" s="147">
        <f t="shared" si="1"/>
        <v>3105.0641711232006</v>
      </c>
      <c r="I27" s="147">
        <f t="shared" si="2"/>
        <v>3009.4878715616001</v>
      </c>
      <c r="J27" s="147">
        <f t="shared" si="3"/>
        <v>2992.52</v>
      </c>
      <c r="K27" s="147">
        <v>2913.9115720000004</v>
      </c>
      <c r="L27" s="147">
        <f t="shared" si="4"/>
        <v>2848.12</v>
      </c>
      <c r="M27" s="147">
        <v>2848.1236649464136</v>
      </c>
      <c r="N27" s="147">
        <v>2758.2061446314292</v>
      </c>
      <c r="O27" s="37">
        <v>2652.1212929148355</v>
      </c>
      <c r="P27" s="167"/>
      <c r="Q27" s="167"/>
      <c r="R27" s="167"/>
      <c r="S27" s="79"/>
      <c r="T27" s="79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6"/>
      <c r="AI27" s="31"/>
      <c r="AJ27" s="31"/>
    </row>
    <row r="28" spans="1:36" x14ac:dyDescent="0.2">
      <c r="A28" s="32" t="s">
        <v>33</v>
      </c>
      <c r="B28" s="36">
        <v>25</v>
      </c>
      <c r="C28" s="36" t="str">
        <f t="shared" si="0"/>
        <v>UA-25</v>
      </c>
      <c r="D28" s="78">
        <f t="shared" si="5"/>
        <v>3628.4194236551803</v>
      </c>
      <c r="E28" s="175">
        <v>3522.7373045195923</v>
      </c>
      <c r="F28" s="147">
        <v>3485.4430637376004</v>
      </c>
      <c r="G28" s="147">
        <v>3220.7014080000004</v>
      </c>
      <c r="H28" s="147">
        <f t="shared" si="1"/>
        <v>3136.1026024224007</v>
      </c>
      <c r="I28" s="147">
        <f t="shared" si="2"/>
        <v>3039.5709157112001</v>
      </c>
      <c r="J28" s="147">
        <f t="shared" si="3"/>
        <v>3022.43</v>
      </c>
      <c r="K28" s="147">
        <v>2943.0392290000004</v>
      </c>
      <c r="L28" s="147">
        <f t="shared" si="4"/>
        <v>2876.59</v>
      </c>
      <c r="M28" s="147">
        <v>2876.5882982218732</v>
      </c>
      <c r="N28" s="147">
        <v>2785.7721268854089</v>
      </c>
      <c r="O28" s="37">
        <v>2678.6270450821239</v>
      </c>
      <c r="P28" s="167"/>
      <c r="Q28" s="167"/>
      <c r="R28" s="167"/>
      <c r="S28" s="79"/>
      <c r="T28" s="79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6"/>
      <c r="AI28" s="31"/>
      <c r="AJ28" s="31"/>
    </row>
    <row r="29" spans="1:36" x14ac:dyDescent="0.2">
      <c r="A29" s="32" t="s">
        <v>33</v>
      </c>
      <c r="B29" s="36">
        <v>26</v>
      </c>
      <c r="C29" s="36" t="str">
        <f t="shared" si="0"/>
        <v>UA-26</v>
      </c>
      <c r="D29" s="78">
        <f t="shared" si="5"/>
        <v>3664.7104607270389</v>
      </c>
      <c r="E29" s="175">
        <v>3557.9713210942123</v>
      </c>
      <c r="F29" s="147">
        <v>3520.3040675712004</v>
      </c>
      <c r="G29" s="147">
        <v>3252.9144960000003</v>
      </c>
      <c r="H29" s="147">
        <f t="shared" si="1"/>
        <v>3167.4680983296012</v>
      </c>
      <c r="I29" s="147">
        <f t="shared" si="2"/>
        <v>3069.9709571648004</v>
      </c>
      <c r="J29" s="147">
        <f t="shared" si="3"/>
        <v>3052.66</v>
      </c>
      <c r="K29" s="147">
        <v>2972.4738160000006</v>
      </c>
      <c r="L29" s="147">
        <f t="shared" si="4"/>
        <v>2905.36</v>
      </c>
      <c r="M29" s="147">
        <v>2905.3634982053318</v>
      </c>
      <c r="N29" s="147">
        <v>2813.6388710103929</v>
      </c>
      <c r="O29" s="37">
        <v>2705.4219913561469</v>
      </c>
      <c r="P29" s="167"/>
      <c r="Q29" s="167"/>
      <c r="R29" s="167"/>
      <c r="S29" s="79"/>
      <c r="T29" s="79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6"/>
      <c r="AI29" s="31"/>
      <c r="AJ29" s="31"/>
    </row>
    <row r="30" spans="1:36" x14ac:dyDescent="0.2">
      <c r="A30" s="32" t="s">
        <v>33</v>
      </c>
      <c r="B30" s="36">
        <v>27</v>
      </c>
      <c r="C30" s="36" t="str">
        <f t="shared" si="0"/>
        <v>UA-27</v>
      </c>
      <c r="D30" s="78">
        <f t="shared" si="5"/>
        <v>3701.3376370771016</v>
      </c>
      <c r="E30" s="175">
        <v>3593.5316864826227</v>
      </c>
      <c r="F30" s="147">
        <v>3555.4879652544009</v>
      </c>
      <c r="G30" s="147">
        <v>3285.4259520000005</v>
      </c>
      <c r="H30" s="147">
        <f t="shared" si="1"/>
        <v>3199.1279523840008</v>
      </c>
      <c r="I30" s="147">
        <f t="shared" si="2"/>
        <v>3100.6562961920004</v>
      </c>
      <c r="J30" s="147">
        <f t="shared" si="3"/>
        <v>3083.17</v>
      </c>
      <c r="K30" s="147">
        <v>3002.1846400000004</v>
      </c>
      <c r="L30" s="147">
        <f t="shared" si="4"/>
        <v>2934.4</v>
      </c>
      <c r="M30" s="147">
        <v>2934.4014854032503</v>
      </c>
      <c r="N30" s="147">
        <v>2841.7601059493031</v>
      </c>
      <c r="O30" s="37">
        <v>2732.4616403358682</v>
      </c>
      <c r="P30" s="167"/>
      <c r="Q30" s="167"/>
      <c r="R30" s="167"/>
      <c r="S30" s="79"/>
      <c r="T30" s="79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6"/>
      <c r="AI30" s="31"/>
      <c r="AJ30" s="31"/>
    </row>
    <row r="31" spans="1:36" x14ac:dyDescent="0.2">
      <c r="A31" s="32" t="s">
        <v>33</v>
      </c>
      <c r="B31" s="36">
        <v>28</v>
      </c>
      <c r="C31" s="36" t="str">
        <f t="shared" si="0"/>
        <v>UA-28</v>
      </c>
      <c r="D31" s="78">
        <f t="shared" si="5"/>
        <v>3738.3609775764767</v>
      </c>
      <c r="E31" s="175">
        <v>3629.476677258715</v>
      </c>
      <c r="F31" s="147">
        <v>3591.0524164032008</v>
      </c>
      <c r="G31" s="147">
        <v>3318.2890560000005</v>
      </c>
      <c r="H31" s="147">
        <f t="shared" si="1"/>
        <v>3231.1257732000008</v>
      </c>
      <c r="I31" s="147">
        <f t="shared" si="2"/>
        <v>3131.6691991000002</v>
      </c>
      <c r="J31" s="147">
        <f t="shared" si="3"/>
        <v>3114.01</v>
      </c>
      <c r="K31" s="147">
        <v>3032.2126250000006</v>
      </c>
      <c r="L31" s="147">
        <f t="shared" si="4"/>
        <v>2963.75</v>
      </c>
      <c r="M31" s="147">
        <v>2963.7500393091696</v>
      </c>
      <c r="N31" s="147">
        <v>2870.1821027592191</v>
      </c>
      <c r="O31" s="37">
        <v>2759.7904834223259</v>
      </c>
      <c r="P31" s="167"/>
      <c r="Q31" s="167"/>
      <c r="R31" s="167"/>
      <c r="S31" s="79"/>
      <c r="T31" s="79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6"/>
      <c r="AI31" s="31"/>
      <c r="AJ31" s="31"/>
    </row>
    <row r="32" spans="1:36" x14ac:dyDescent="0.2">
      <c r="A32" s="32" t="s">
        <v>33</v>
      </c>
      <c r="B32" s="36">
        <v>29</v>
      </c>
      <c r="C32" s="36" t="str">
        <f t="shared" si="0"/>
        <v>UA-29</v>
      </c>
      <c r="D32" s="78">
        <f t="shared" si="5"/>
        <v>3775.7684772509419</v>
      </c>
      <c r="E32" s="175">
        <v>3665.7946381077104</v>
      </c>
      <c r="F32" s="147">
        <v>3626.9858890944006</v>
      </c>
      <c r="G32" s="147">
        <v>3351.4931520000005</v>
      </c>
      <c r="H32" s="147">
        <f t="shared" si="1"/>
        <v>3263.4506586240009</v>
      </c>
      <c r="I32" s="147">
        <f t="shared" si="2"/>
        <v>3162.9990993120005</v>
      </c>
      <c r="J32" s="147">
        <f t="shared" si="3"/>
        <v>3145.17</v>
      </c>
      <c r="K32" s="147">
        <v>3062.5475400000005</v>
      </c>
      <c r="L32" s="147">
        <f t="shared" si="4"/>
        <v>2993.4</v>
      </c>
      <c r="M32" s="147">
        <v>2993.3972150497029</v>
      </c>
      <c r="N32" s="147">
        <v>2898.8932936758697</v>
      </c>
      <c r="O32" s="37">
        <v>2787.397397765259</v>
      </c>
      <c r="P32" s="167"/>
      <c r="Q32" s="167"/>
      <c r="R32" s="167"/>
      <c r="S32" s="79"/>
      <c r="T32" s="79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6"/>
      <c r="AI32" s="31"/>
      <c r="AJ32" s="31"/>
    </row>
    <row r="33" spans="1:36" x14ac:dyDescent="0.2">
      <c r="A33" s="32" t="s">
        <v>33</v>
      </c>
      <c r="B33" s="36">
        <v>30</v>
      </c>
      <c r="C33" s="36" t="str">
        <f t="shared" si="0"/>
        <v>UA-30</v>
      </c>
      <c r="D33" s="78">
        <f t="shared" si="5"/>
        <v>3813.5001112293903</v>
      </c>
      <c r="E33" s="175">
        <v>3702.4272924557185</v>
      </c>
      <c r="F33" s="147">
        <v>3663.2307237120003</v>
      </c>
      <c r="G33" s="147">
        <v>3384.9849600000002</v>
      </c>
      <c r="H33" s="147">
        <f t="shared" si="1"/>
        <v>3296.0699021952009</v>
      </c>
      <c r="I33" s="147">
        <f t="shared" si="2"/>
        <v>3194.6142970976002</v>
      </c>
      <c r="J33" s="147">
        <f t="shared" si="3"/>
        <v>3176.6</v>
      </c>
      <c r="K33" s="147">
        <v>3093.1586920000004</v>
      </c>
      <c r="L33" s="147">
        <f t="shared" si="4"/>
        <v>3023.32</v>
      </c>
      <c r="M33" s="147">
        <v>3023.319122878082</v>
      </c>
      <c r="N33" s="147">
        <v>2927.8705431707167</v>
      </c>
      <c r="O33" s="37">
        <v>2815.2601376641505</v>
      </c>
      <c r="P33" s="167"/>
      <c r="Q33" s="167"/>
      <c r="R33" s="167"/>
      <c r="S33" s="79"/>
      <c r="T33" s="79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6"/>
      <c r="AI33" s="31"/>
      <c r="AJ33" s="31"/>
    </row>
    <row r="34" spans="1:36" x14ac:dyDescent="0.2">
      <c r="A34" s="32" t="s">
        <v>33</v>
      </c>
      <c r="B34" s="36">
        <v>31</v>
      </c>
      <c r="C34" s="36" t="str">
        <f t="shared" si="0"/>
        <v>UA-31</v>
      </c>
      <c r="D34" s="78">
        <f t="shared" si="5"/>
        <v>3851.6519193055947</v>
      </c>
      <c r="E34" s="175">
        <v>3739.4678828209658</v>
      </c>
      <c r="F34" s="147">
        <v>3699.8791756416008</v>
      </c>
      <c r="G34" s="147">
        <v>3418.8497280000006</v>
      </c>
      <c r="H34" s="147">
        <f t="shared" si="1"/>
        <v>3329.038014681601</v>
      </c>
      <c r="I34" s="147">
        <f t="shared" si="2"/>
        <v>3226.5676253408005</v>
      </c>
      <c r="J34" s="147">
        <f t="shared" si="3"/>
        <v>3208.38</v>
      </c>
      <c r="K34" s="147">
        <v>3124.0972360000005</v>
      </c>
      <c r="L34" s="147">
        <f t="shared" si="4"/>
        <v>3053.56</v>
      </c>
      <c r="M34" s="147">
        <v>3053.563542287844</v>
      </c>
      <c r="N34" s="147">
        <v>2957.160122300837</v>
      </c>
      <c r="O34" s="37">
        <v>2843.4231945200354</v>
      </c>
      <c r="P34" s="167"/>
      <c r="Q34" s="167"/>
      <c r="R34" s="167"/>
      <c r="S34" s="79"/>
      <c r="T34" s="79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6"/>
      <c r="AI34" s="31"/>
      <c r="AJ34" s="31"/>
    </row>
    <row r="35" spans="1:36" x14ac:dyDescent="0.2">
      <c r="A35" s="32" t="s">
        <v>33</v>
      </c>
      <c r="B35" s="36">
        <v>32</v>
      </c>
      <c r="C35" s="36" t="str">
        <f t="shared" si="0"/>
        <v>UA-32</v>
      </c>
      <c r="D35" s="78">
        <f t="shared" si="5"/>
        <v>3890.1518716342243</v>
      </c>
      <c r="E35" s="175">
        <v>3776.8464773147807</v>
      </c>
      <c r="F35" s="147">
        <v>3736.8620533440003</v>
      </c>
      <c r="G35" s="147">
        <v>3453.0235200000002</v>
      </c>
      <c r="H35" s="147">
        <f t="shared" si="1"/>
        <v>3362.3222896224011</v>
      </c>
      <c r="I35" s="147">
        <f t="shared" si="2"/>
        <v>3258.8273843112006</v>
      </c>
      <c r="J35" s="147">
        <f t="shared" si="3"/>
        <v>3240.45</v>
      </c>
      <c r="K35" s="147">
        <v>3155.3324790000006</v>
      </c>
      <c r="L35" s="147">
        <f t="shared" si="4"/>
        <v>3084.09</v>
      </c>
      <c r="M35" s="147">
        <v>3084.0946386588362</v>
      </c>
      <c r="N35" s="147">
        <v>2986.7273277734225</v>
      </c>
      <c r="O35" s="37">
        <v>2871.8531997821369</v>
      </c>
      <c r="P35" s="167"/>
      <c r="Q35" s="167"/>
      <c r="R35" s="167"/>
      <c r="S35" s="79"/>
      <c r="T35" s="79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6"/>
      <c r="AI35" s="31"/>
      <c r="AJ35" s="31"/>
    </row>
    <row r="36" spans="1:36" x14ac:dyDescent="0.2">
      <c r="A36" s="32" t="s">
        <v>33</v>
      </c>
      <c r="B36" s="36">
        <v>33</v>
      </c>
      <c r="C36" s="36" t="str">
        <f t="shared" si="0"/>
        <v>UA-33</v>
      </c>
      <c r="D36" s="78">
        <f t="shared" si="5"/>
        <v>3929.0719980606104</v>
      </c>
      <c r="E36" s="175">
        <v>3814.6330078258352</v>
      </c>
      <c r="F36" s="147">
        <v>3774.2485483584005</v>
      </c>
      <c r="G36" s="147">
        <v>3487.5702720000004</v>
      </c>
      <c r="H36" s="147">
        <f t="shared" si="1"/>
        <v>3395.9554334784007</v>
      </c>
      <c r="I36" s="147">
        <f t="shared" si="2"/>
        <v>3291.4252737392003</v>
      </c>
      <c r="J36" s="147">
        <f t="shared" si="3"/>
        <v>3272.87</v>
      </c>
      <c r="K36" s="147">
        <v>3186.8951140000004</v>
      </c>
      <c r="L36" s="147">
        <f t="shared" si="4"/>
        <v>3114.94</v>
      </c>
      <c r="M36" s="147">
        <v>3114.9363017378278</v>
      </c>
      <c r="N36" s="147">
        <v>3016.5952951170134</v>
      </c>
      <c r="O36" s="37">
        <v>2900.5723991509744</v>
      </c>
      <c r="P36" s="167"/>
      <c r="Q36" s="167"/>
      <c r="R36" s="167"/>
      <c r="S36" s="79"/>
      <c r="T36" s="79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6"/>
      <c r="AI36" s="31"/>
      <c r="AJ36" s="31"/>
    </row>
    <row r="37" spans="1:36" x14ac:dyDescent="0.2">
      <c r="A37" s="32" t="s">
        <v>33</v>
      </c>
      <c r="B37" s="36">
        <v>34</v>
      </c>
      <c r="C37" s="36" t="str">
        <f t="shared" si="0"/>
        <v>UA-34</v>
      </c>
      <c r="D37" s="78">
        <f t="shared" si="5"/>
        <v>3968.364278687865</v>
      </c>
      <c r="E37" s="175">
        <v>3852.7808530950142</v>
      </c>
      <c r="F37" s="147">
        <v>3811.9925329920002</v>
      </c>
      <c r="G37" s="147">
        <v>3522.4473600000001</v>
      </c>
      <c r="H37" s="147">
        <f t="shared" si="1"/>
        <v>3429.9156419424007</v>
      </c>
      <c r="I37" s="147">
        <f t="shared" si="2"/>
        <v>3324.3401604712003</v>
      </c>
      <c r="J37" s="147">
        <f t="shared" si="3"/>
        <v>3305.6</v>
      </c>
      <c r="K37" s="147">
        <v>3218.7646790000003</v>
      </c>
      <c r="L37" s="147">
        <f t="shared" si="4"/>
        <v>3146.09</v>
      </c>
      <c r="M37" s="147">
        <v>3146.0885315248183</v>
      </c>
      <c r="N37" s="147">
        <v>3046.7640243316082</v>
      </c>
      <c r="O37" s="37">
        <v>2929.5807926265461</v>
      </c>
      <c r="P37" s="167"/>
      <c r="Q37" s="167"/>
      <c r="R37" s="167"/>
      <c r="S37" s="79"/>
      <c r="T37" s="79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6"/>
      <c r="AI37" s="31"/>
      <c r="AJ37" s="31"/>
    </row>
    <row r="38" spans="1:36" x14ac:dyDescent="0.2">
      <c r="A38" s="32" t="s">
        <v>33</v>
      </c>
      <c r="B38" s="36">
        <v>35</v>
      </c>
      <c r="C38" s="36" t="str">
        <f t="shared" si="0"/>
        <v>UA-35</v>
      </c>
      <c r="D38" s="78">
        <f t="shared" si="5"/>
        <v>4008.0527234644323</v>
      </c>
      <c r="E38" s="175">
        <v>3891.3133237518759</v>
      </c>
      <c r="F38" s="147">
        <v>3850.1170710912002</v>
      </c>
      <c r="G38" s="147">
        <v>3557.6760960000001</v>
      </c>
      <c r="H38" s="147">
        <f t="shared" si="1"/>
        <v>3464.2247193216008</v>
      </c>
      <c r="I38" s="147">
        <f t="shared" si="2"/>
        <v>3357.5931776608004</v>
      </c>
      <c r="J38" s="147">
        <f t="shared" si="3"/>
        <v>3338.66</v>
      </c>
      <c r="K38" s="147">
        <v>3250.9616360000005</v>
      </c>
      <c r="L38" s="147">
        <f t="shared" si="4"/>
        <v>3177.56</v>
      </c>
      <c r="M38" s="147">
        <v>3177.5632728931923</v>
      </c>
      <c r="N38" s="147">
        <v>3077.2450831814763</v>
      </c>
      <c r="O38" s="37">
        <v>2958.8895030591116</v>
      </c>
      <c r="P38" s="167"/>
      <c r="Q38" s="167"/>
      <c r="R38" s="167"/>
      <c r="S38" s="79"/>
      <c r="T38" s="79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6"/>
      <c r="AI38" s="31"/>
      <c r="AJ38" s="31"/>
    </row>
    <row r="39" spans="1:36" x14ac:dyDescent="0.2">
      <c r="A39" s="32" t="s">
        <v>33</v>
      </c>
      <c r="B39" s="36">
        <v>36</v>
      </c>
      <c r="C39" s="36" t="str">
        <f t="shared" si="0"/>
        <v>UA-36</v>
      </c>
      <c r="D39" s="78">
        <f t="shared" si="5"/>
        <v>4048.1133224418695</v>
      </c>
      <c r="E39" s="175">
        <v>3930.2071091668636</v>
      </c>
      <c r="F39" s="147">
        <v>3888.5990988096009</v>
      </c>
      <c r="G39" s="147">
        <v>3593.2351680000006</v>
      </c>
      <c r="H39" s="147">
        <f t="shared" si="1"/>
        <v>3498.8499591552008</v>
      </c>
      <c r="I39" s="147">
        <f t="shared" si="2"/>
        <v>3391.1526255776002</v>
      </c>
      <c r="J39" s="147">
        <f t="shared" si="3"/>
        <v>3372.03</v>
      </c>
      <c r="K39" s="147">
        <v>3283.4552920000006</v>
      </c>
      <c r="L39" s="147">
        <f t="shared" si="4"/>
        <v>3209.32</v>
      </c>
      <c r="M39" s="147">
        <v>3209.3246912227978</v>
      </c>
      <c r="N39" s="147">
        <v>3108.0037683738115</v>
      </c>
      <c r="O39" s="37">
        <v>2988.4651618978955</v>
      </c>
      <c r="P39" s="167"/>
      <c r="Q39" s="167"/>
      <c r="R39" s="167"/>
      <c r="S39" s="79"/>
      <c r="T39" s="79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6"/>
      <c r="AI39" s="31"/>
      <c r="AJ39" s="31"/>
    </row>
    <row r="40" spans="1:36" x14ac:dyDescent="0.2">
      <c r="A40" s="32" t="s">
        <v>33</v>
      </c>
      <c r="B40" s="36">
        <v>37</v>
      </c>
      <c r="C40" s="36" t="str">
        <f t="shared" si="0"/>
        <v>UA-37</v>
      </c>
      <c r="D40" s="78">
        <f t="shared" si="5"/>
        <v>4088.5940955170613</v>
      </c>
      <c r="E40" s="175">
        <v>3969.5088305990885</v>
      </c>
      <c r="F40" s="147">
        <v>3927.4847438400006</v>
      </c>
      <c r="G40" s="147">
        <v>3629.1672000000003</v>
      </c>
      <c r="H40" s="147">
        <f t="shared" si="1"/>
        <v>3533.8349700576005</v>
      </c>
      <c r="I40" s="147">
        <f t="shared" si="2"/>
        <v>3425.0607705287998</v>
      </c>
      <c r="J40" s="147">
        <f t="shared" si="3"/>
        <v>3405.75</v>
      </c>
      <c r="K40" s="147">
        <v>3316.2865710000001</v>
      </c>
      <c r="L40" s="147">
        <f t="shared" si="4"/>
        <v>3241.41</v>
      </c>
      <c r="M40" s="147">
        <v>3241.4086211337849</v>
      </c>
      <c r="N40" s="147">
        <v>3139.0747832014185</v>
      </c>
      <c r="O40" s="37">
        <v>3018.3411376936715</v>
      </c>
      <c r="P40" s="167"/>
      <c r="Q40" s="167"/>
      <c r="R40" s="167"/>
      <c r="S40" s="79"/>
      <c r="T40" s="79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6"/>
      <c r="AI40" s="31"/>
      <c r="AJ40" s="31"/>
    </row>
    <row r="41" spans="1:36" x14ac:dyDescent="0.2">
      <c r="A41" s="32" t="s">
        <v>33</v>
      </c>
      <c r="B41" s="36">
        <v>38</v>
      </c>
      <c r="C41" s="36" t="str">
        <f t="shared" si="0"/>
        <v>UA-38</v>
      </c>
      <c r="D41" s="78">
        <f t="shared" si="5"/>
        <v>4129.4950426900095</v>
      </c>
      <c r="E41" s="175">
        <v>4009.2184880485524</v>
      </c>
      <c r="F41" s="147">
        <v>3966.7740061824011</v>
      </c>
      <c r="G41" s="147">
        <v>3665.4721920000006</v>
      </c>
      <c r="H41" s="147">
        <f t="shared" si="1"/>
        <v>3569.190654182401</v>
      </c>
      <c r="I41" s="147">
        <f t="shared" si="2"/>
        <v>3459.3281790912006</v>
      </c>
      <c r="J41" s="147">
        <f t="shared" si="3"/>
        <v>3439.82</v>
      </c>
      <c r="K41" s="147">
        <v>3349.4657040000006</v>
      </c>
      <c r="L41" s="147">
        <f t="shared" si="4"/>
        <v>3273.84</v>
      </c>
      <c r="M41" s="147">
        <v>3273.8389523729247</v>
      </c>
      <c r="N41" s="147">
        <v>3170.4812631928385</v>
      </c>
      <c r="O41" s="37">
        <v>3048.5396761469601</v>
      </c>
      <c r="P41" s="167"/>
      <c r="Q41" s="167"/>
      <c r="R41" s="167"/>
      <c r="S41" s="79"/>
      <c r="T41" s="79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6"/>
      <c r="AI41" s="31"/>
      <c r="AJ41" s="31"/>
    </row>
    <row r="42" spans="1:36" x14ac:dyDescent="0.2">
      <c r="A42" s="32" t="s">
        <v>33</v>
      </c>
      <c r="B42" s="36">
        <v>39</v>
      </c>
      <c r="C42" s="36" t="str">
        <f t="shared" si="0"/>
        <v>UA-39</v>
      </c>
      <c r="D42" s="78">
        <f t="shared" si="5"/>
        <v>4170.7921540122679</v>
      </c>
      <c r="E42" s="175">
        <v>4049.3127708856973</v>
      </c>
      <c r="F42" s="147">
        <v>4006.4438219904005</v>
      </c>
      <c r="G42" s="147">
        <v>3702.1288320000003</v>
      </c>
      <c r="H42" s="147">
        <f t="shared" si="1"/>
        <v>3604.8843050688006</v>
      </c>
      <c r="I42" s="147">
        <f t="shared" si="2"/>
        <v>3493.9231515343999</v>
      </c>
      <c r="J42" s="147">
        <f t="shared" si="3"/>
        <v>3474.22</v>
      </c>
      <c r="K42" s="147">
        <v>3382.9619980000002</v>
      </c>
      <c r="L42" s="147">
        <f t="shared" si="4"/>
        <v>3306.58</v>
      </c>
      <c r="M42" s="147">
        <v>3306.5798503200654</v>
      </c>
      <c r="N42" s="147">
        <v>3202.1885050552637</v>
      </c>
      <c r="O42" s="37">
        <v>3079.0274087069843</v>
      </c>
      <c r="P42" s="167"/>
      <c r="Q42" s="167"/>
      <c r="R42" s="167"/>
      <c r="S42" s="79"/>
      <c r="T42" s="79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6"/>
      <c r="AI42" s="31"/>
      <c r="AJ42" s="31"/>
    </row>
    <row r="43" spans="1:36" x14ac:dyDescent="0.2">
      <c r="A43" s="32" t="s">
        <v>33</v>
      </c>
      <c r="B43" s="36">
        <v>40</v>
      </c>
      <c r="C43" s="36" t="str">
        <f t="shared" si="0"/>
        <v>UA-40</v>
      </c>
      <c r="D43" s="78">
        <f t="shared" si="5"/>
        <v>4212.4974344580623</v>
      </c>
      <c r="E43" s="175">
        <v>4089.8033344253035</v>
      </c>
      <c r="F43" s="147">
        <v>4046.5057231872006</v>
      </c>
      <c r="G43" s="147">
        <v>3739.1477760000002</v>
      </c>
      <c r="H43" s="147">
        <f t="shared" si="1"/>
        <v>3640.9268248704007</v>
      </c>
      <c r="I43" s="147">
        <f t="shared" si="2"/>
        <v>3528.8562544352003</v>
      </c>
      <c r="J43" s="147">
        <f t="shared" si="3"/>
        <v>3508.96</v>
      </c>
      <c r="K43" s="147">
        <v>3416.7856840000004</v>
      </c>
      <c r="L43" s="147">
        <f t="shared" si="4"/>
        <v>3339.64</v>
      </c>
      <c r="M43" s="147">
        <v>3339.6432598485885</v>
      </c>
      <c r="N43" s="147">
        <v>3234.2080765529622</v>
      </c>
      <c r="O43" s="37">
        <v>3109.8154582240022</v>
      </c>
      <c r="P43" s="167"/>
      <c r="Q43" s="167"/>
      <c r="R43" s="167"/>
      <c r="S43" s="79"/>
      <c r="T43" s="79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6"/>
      <c r="AI43" s="31"/>
      <c r="AJ43" s="31"/>
    </row>
    <row r="44" spans="1:36" x14ac:dyDescent="0.2">
      <c r="A44" s="32" t="s">
        <v>33</v>
      </c>
      <c r="B44" s="36">
        <v>41</v>
      </c>
      <c r="C44" s="36" t="str">
        <f t="shared" si="0"/>
        <v>UA-41</v>
      </c>
      <c r="D44" s="78">
        <f t="shared" si="5"/>
        <v>4254.6108840273901</v>
      </c>
      <c r="E44" s="175">
        <v>4130.6901786673689</v>
      </c>
      <c r="F44" s="147">
        <v>4086.9597097728006</v>
      </c>
      <c r="G44" s="147">
        <v>3776.5290240000004</v>
      </c>
      <c r="H44" s="147">
        <f t="shared" si="1"/>
        <v>3677.3291157408007</v>
      </c>
      <c r="I44" s="147">
        <f t="shared" si="2"/>
        <v>3564.1380543704004</v>
      </c>
      <c r="J44" s="147">
        <f t="shared" si="3"/>
        <v>3544.04</v>
      </c>
      <c r="K44" s="147">
        <v>3450.9469930000005</v>
      </c>
      <c r="L44" s="147">
        <f t="shared" si="4"/>
        <v>3373.03</v>
      </c>
      <c r="M44" s="147">
        <v>3373.0291809584974</v>
      </c>
      <c r="N44" s="147">
        <v>3266.5399776859358</v>
      </c>
      <c r="O44" s="37">
        <v>3140.9038246980149</v>
      </c>
      <c r="P44" s="167"/>
      <c r="Q44" s="167"/>
      <c r="R44" s="167"/>
      <c r="S44" s="79"/>
      <c r="T44" s="79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6"/>
      <c r="AI44" s="31"/>
      <c r="AJ44" s="31"/>
    </row>
    <row r="45" spans="1:36" x14ac:dyDescent="0.2">
      <c r="A45" s="32" t="s">
        <v>33</v>
      </c>
      <c r="B45" s="36">
        <v>42</v>
      </c>
      <c r="C45" s="36" t="str">
        <f t="shared" si="0"/>
        <v>UA-42</v>
      </c>
      <c r="D45" s="78">
        <f t="shared" si="5"/>
        <v>4297.1565126686965</v>
      </c>
      <c r="E45" s="175">
        <v>4171.9966142414523</v>
      </c>
      <c r="F45" s="147">
        <v>4127.8288455936008</v>
      </c>
      <c r="G45" s="147">
        <v>3814.2938880000006</v>
      </c>
      <c r="H45" s="147">
        <f t="shared" si="1"/>
        <v>3714.1020798336012</v>
      </c>
      <c r="I45" s="147">
        <f t="shared" si="2"/>
        <v>3599.7791179168003</v>
      </c>
      <c r="J45" s="147">
        <f t="shared" si="3"/>
        <v>3579.48</v>
      </c>
      <c r="K45" s="147">
        <v>3485.4561560000006</v>
      </c>
      <c r="L45" s="147">
        <f t="shared" si="4"/>
        <v>3406.76</v>
      </c>
      <c r="M45" s="147">
        <v>3406.7615033965581</v>
      </c>
      <c r="N45" s="147">
        <v>3299.2073439827213</v>
      </c>
      <c r="O45" s="37">
        <v>3172.3147538295398</v>
      </c>
      <c r="P45" s="167"/>
      <c r="Q45" s="167"/>
      <c r="R45" s="167"/>
      <c r="S45" s="79"/>
      <c r="T45" s="79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6"/>
      <c r="AI45" s="31"/>
      <c r="AJ45" s="31"/>
    </row>
    <row r="46" spans="1:36" x14ac:dyDescent="0.2">
      <c r="A46" s="32" t="s">
        <v>33</v>
      </c>
      <c r="B46" s="36">
        <v>43</v>
      </c>
      <c r="C46" s="36" t="str">
        <f t="shared" si="0"/>
        <v>UA-43</v>
      </c>
      <c r="D46" s="78">
        <f t="shared" si="5"/>
        <v>4340.1343203819779</v>
      </c>
      <c r="E46" s="175">
        <v>4213.7226411475513</v>
      </c>
      <c r="F46" s="147">
        <v>4169.1131306496009</v>
      </c>
      <c r="G46" s="147">
        <v>3852.4423680000004</v>
      </c>
      <c r="H46" s="147">
        <f t="shared" si="1"/>
        <v>3751.2457171488008</v>
      </c>
      <c r="I46" s="147">
        <f t="shared" si="2"/>
        <v>3635.7794450744004</v>
      </c>
      <c r="J46" s="147">
        <f t="shared" si="3"/>
        <v>3615.28</v>
      </c>
      <c r="K46" s="147">
        <v>3520.3131730000005</v>
      </c>
      <c r="L46" s="147">
        <f t="shared" si="4"/>
        <v>3440.83</v>
      </c>
      <c r="M46" s="147">
        <v>3440.8282822893862</v>
      </c>
      <c r="N46" s="147">
        <v>3332.1986076790495</v>
      </c>
      <c r="O46" s="37">
        <v>3204.0371227683167</v>
      </c>
      <c r="P46" s="167"/>
      <c r="Q46" s="167"/>
      <c r="R46" s="167"/>
      <c r="S46" s="79"/>
      <c r="T46" s="79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6"/>
      <c r="AI46" s="31"/>
      <c r="AJ46" s="31"/>
    </row>
    <row r="47" spans="1:36" x14ac:dyDescent="0.2">
      <c r="A47" s="32" t="s">
        <v>33</v>
      </c>
      <c r="B47" s="36">
        <v>44</v>
      </c>
      <c r="C47" s="36" t="str">
        <f t="shared" si="0"/>
        <v>UA-44</v>
      </c>
      <c r="D47" s="78">
        <f t="shared" si="5"/>
        <v>4383.5323021930153</v>
      </c>
      <c r="E47" s="175">
        <v>4255.8566040708884</v>
      </c>
      <c r="F47" s="147">
        <v>4210.8010330176003</v>
      </c>
      <c r="G47" s="147">
        <v>3890.9638080000004</v>
      </c>
      <c r="H47" s="147">
        <f t="shared" si="1"/>
        <v>3788.7600276864009</v>
      </c>
      <c r="I47" s="147">
        <f t="shared" si="2"/>
        <v>3672.1390358432</v>
      </c>
      <c r="J47" s="147">
        <f t="shared" si="3"/>
        <v>3651.43</v>
      </c>
      <c r="K47" s="147">
        <v>3555.5180440000004</v>
      </c>
      <c r="L47" s="147">
        <f t="shared" si="4"/>
        <v>3475.24</v>
      </c>
      <c r="M47" s="147">
        <v>3475.2414625103675</v>
      </c>
      <c r="N47" s="147">
        <v>3365.52533653919</v>
      </c>
      <c r="O47" s="37">
        <v>3236.0820543646055</v>
      </c>
      <c r="P47" s="167"/>
      <c r="Q47" s="167"/>
      <c r="R47" s="167"/>
      <c r="S47" s="79"/>
      <c r="T47" s="79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6"/>
      <c r="AI47" s="31"/>
      <c r="AJ47" s="31"/>
    </row>
    <row r="48" spans="1:36" x14ac:dyDescent="0.2">
      <c r="A48" s="32" t="s">
        <v>33</v>
      </c>
      <c r="B48" s="36">
        <v>45</v>
      </c>
      <c r="C48" s="36" t="str">
        <f t="shared" si="0"/>
        <v>UA-45</v>
      </c>
      <c r="D48" s="78">
        <f t="shared" si="5"/>
        <v>4427.3624630760305</v>
      </c>
      <c r="E48" s="175">
        <v>4298.4101583262427</v>
      </c>
      <c r="F48" s="147">
        <v>4252.9040846208009</v>
      </c>
      <c r="G48" s="147">
        <v>3929.8688640000005</v>
      </c>
      <c r="H48" s="147">
        <f t="shared" si="1"/>
        <v>3826.634109292801</v>
      </c>
      <c r="I48" s="147">
        <f t="shared" si="2"/>
        <v>3708.8473236464006</v>
      </c>
      <c r="J48" s="147">
        <f t="shared" si="3"/>
        <v>3687.94</v>
      </c>
      <c r="K48" s="147">
        <v>3591.0605380000006</v>
      </c>
      <c r="L48" s="147">
        <f t="shared" si="4"/>
        <v>3509.98</v>
      </c>
      <c r="M48" s="147">
        <v>3509.9771543127326</v>
      </c>
      <c r="N48" s="147">
        <v>3399.1643950346047</v>
      </c>
      <c r="O48" s="37">
        <v>3268.4273029178889</v>
      </c>
      <c r="P48" s="167"/>
      <c r="Q48" s="167"/>
      <c r="R48" s="167"/>
      <c r="S48" s="79"/>
      <c r="T48" s="79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6"/>
      <c r="AI48" s="31"/>
      <c r="AJ48" s="31"/>
    </row>
    <row r="49" spans="1:36" x14ac:dyDescent="0.2">
      <c r="A49" s="32" t="s">
        <v>33</v>
      </c>
      <c r="B49" s="36">
        <v>46</v>
      </c>
      <c r="C49" s="36" t="str">
        <f t="shared" si="0"/>
        <v>UA-46</v>
      </c>
      <c r="D49" s="78">
        <f t="shared" si="5"/>
        <v>4471.6368080052443</v>
      </c>
      <c r="E49" s="175">
        <v>4341.3949592283925</v>
      </c>
      <c r="F49" s="147">
        <v>4295.4338173824008</v>
      </c>
      <c r="G49" s="147">
        <v>3969.1681920000005</v>
      </c>
      <c r="H49" s="147">
        <f t="shared" si="1"/>
        <v>3864.9006684288011</v>
      </c>
      <c r="I49" s="147">
        <f t="shared" si="2"/>
        <v>3745.9360082144003</v>
      </c>
      <c r="J49" s="147">
        <f t="shared" si="3"/>
        <v>3724.82</v>
      </c>
      <c r="K49" s="147">
        <v>3626.9713480000005</v>
      </c>
      <c r="L49" s="147">
        <f t="shared" si="4"/>
        <v>3545.08</v>
      </c>
      <c r="M49" s="147">
        <v>3545.0831371900204</v>
      </c>
      <c r="N49" s="147">
        <v>3433.1620542223714</v>
      </c>
      <c r="O49" s="37">
        <v>3301.117359829203</v>
      </c>
      <c r="P49" s="167"/>
      <c r="Q49" s="167"/>
      <c r="R49" s="167"/>
      <c r="S49" s="79"/>
      <c r="T49" s="79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6"/>
      <c r="AI49" s="31"/>
      <c r="AJ49" s="31"/>
    </row>
    <row r="50" spans="1:36" x14ac:dyDescent="0.2">
      <c r="A50" s="32" t="s">
        <v>33</v>
      </c>
      <c r="B50" s="36">
        <v>47</v>
      </c>
      <c r="C50" s="36" t="str">
        <f t="shared" si="0"/>
        <v>UA-47</v>
      </c>
      <c r="D50" s="78">
        <f t="shared" si="5"/>
        <v>4516.3673419548777</v>
      </c>
      <c r="E50" s="175">
        <v>4384.8226620921141</v>
      </c>
      <c r="F50" s="147">
        <v>4338.4017632256009</v>
      </c>
      <c r="G50" s="147">
        <v>4008.8724480000005</v>
      </c>
      <c r="H50" s="147">
        <f t="shared" si="1"/>
        <v>3903.5706072480011</v>
      </c>
      <c r="I50" s="147">
        <f t="shared" si="2"/>
        <v>3783.4156561240002</v>
      </c>
      <c r="J50" s="147">
        <f t="shared" si="3"/>
        <v>3762.08</v>
      </c>
      <c r="K50" s="147">
        <v>3663.2607050000006</v>
      </c>
      <c r="L50" s="147">
        <f t="shared" si="4"/>
        <v>3580.55</v>
      </c>
      <c r="M50" s="147">
        <v>3580.5474662688448</v>
      </c>
      <c r="N50" s="147">
        <v>3467.5067463382188</v>
      </c>
      <c r="O50" s="37">
        <v>3334.1411022482871</v>
      </c>
      <c r="P50" s="167"/>
      <c r="Q50" s="167"/>
      <c r="R50" s="167"/>
      <c r="S50" s="79"/>
      <c r="T50" s="79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6"/>
      <c r="AI50" s="31"/>
      <c r="AJ50" s="31"/>
    </row>
    <row r="51" spans="1:36" x14ac:dyDescent="0.2">
      <c r="A51" s="32" t="s">
        <v>33</v>
      </c>
      <c r="B51" s="36">
        <v>48</v>
      </c>
      <c r="C51" s="36" t="str">
        <f t="shared" si="0"/>
        <v>UA-48</v>
      </c>
      <c r="D51" s="78">
        <f t="shared" si="5"/>
        <v>4561.5300549764888</v>
      </c>
      <c r="E51" s="175">
        <v>4428.669956287853</v>
      </c>
      <c r="F51" s="147">
        <v>4381.7848583040004</v>
      </c>
      <c r="G51" s="147">
        <v>4048.9603200000001</v>
      </c>
      <c r="H51" s="147">
        <f t="shared" si="1"/>
        <v>3942.6003171360007</v>
      </c>
      <c r="I51" s="147">
        <f t="shared" si="2"/>
        <v>3821.2440010679998</v>
      </c>
      <c r="J51" s="147">
        <f t="shared" si="3"/>
        <v>3799.7</v>
      </c>
      <c r="K51" s="147">
        <v>3699.8876850000001</v>
      </c>
      <c r="L51" s="147">
        <f t="shared" si="4"/>
        <v>3616.35</v>
      </c>
      <c r="M51" s="147">
        <v>3616.346251802438</v>
      </c>
      <c r="N51" s="147">
        <v>3502.1753358536102</v>
      </c>
      <c r="O51" s="37">
        <v>3367.4762844746251</v>
      </c>
      <c r="P51" s="167"/>
      <c r="Q51" s="167"/>
      <c r="R51" s="167"/>
      <c r="S51" s="79"/>
      <c r="T51" s="79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6"/>
      <c r="AI51" s="31"/>
      <c r="AJ51" s="31"/>
    </row>
    <row r="52" spans="1:36" x14ac:dyDescent="0.2">
      <c r="A52" s="32" t="s">
        <v>33</v>
      </c>
      <c r="B52" s="36">
        <v>49</v>
      </c>
      <c r="C52" s="36" t="str">
        <f t="shared" si="0"/>
        <v>UA-49</v>
      </c>
      <c r="D52" s="78">
        <f t="shared" si="5"/>
        <v>4607.1249470700768</v>
      </c>
      <c r="E52" s="175">
        <v>4472.9368418156082</v>
      </c>
      <c r="F52" s="147">
        <v>4425.5831026176002</v>
      </c>
      <c r="G52" s="147">
        <v>4089.4318080000003</v>
      </c>
      <c r="H52" s="147">
        <f t="shared" si="1"/>
        <v>3982.0116024000008</v>
      </c>
      <c r="I52" s="147">
        <f t="shared" si="2"/>
        <v>3859.4421762000002</v>
      </c>
      <c r="J52" s="147">
        <f t="shared" si="3"/>
        <v>3837.68</v>
      </c>
      <c r="K52" s="147">
        <v>3736.8727500000005</v>
      </c>
      <c r="L52" s="147">
        <f t="shared" si="4"/>
        <v>3652.5</v>
      </c>
      <c r="M52" s="147">
        <v>3652.503383537568</v>
      </c>
      <c r="N52" s="147">
        <v>3537.1909582970834</v>
      </c>
      <c r="O52" s="37">
        <v>3401.1451522087341</v>
      </c>
      <c r="P52" s="167"/>
      <c r="Q52" s="167"/>
      <c r="R52" s="167"/>
      <c r="S52" s="79"/>
      <c r="T52" s="79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6"/>
      <c r="AI52" s="31"/>
      <c r="AJ52" s="31"/>
    </row>
    <row r="53" spans="1:36" x14ac:dyDescent="0.2">
      <c r="A53" s="32" t="s">
        <v>33</v>
      </c>
      <c r="B53" s="36">
        <v>50</v>
      </c>
      <c r="C53" s="36" t="str">
        <f t="shared" si="0"/>
        <v>UA-50</v>
      </c>
      <c r="D53" s="78">
        <f t="shared" si="5"/>
        <v>4653.2000381325288</v>
      </c>
      <c r="E53" s="175">
        <v>4517.6699399344934</v>
      </c>
      <c r="F53" s="147">
        <v>4469.8426238592001</v>
      </c>
      <c r="G53" s="147">
        <v>4130.3295360000002</v>
      </c>
      <c r="H53" s="147">
        <f t="shared" si="1"/>
        <v>4021.8371695008013</v>
      </c>
      <c r="I53" s="147">
        <f t="shared" si="2"/>
        <v>3898.0418812504004</v>
      </c>
      <c r="J53" s="147">
        <f t="shared" si="3"/>
        <v>3876.06</v>
      </c>
      <c r="K53" s="147">
        <v>3774.2465930000008</v>
      </c>
      <c r="L53" s="147">
        <f t="shared" si="4"/>
        <v>3689.03</v>
      </c>
      <c r="M53" s="147">
        <v>3689.0308063476218</v>
      </c>
      <c r="N53" s="147">
        <v>3572.565181432909</v>
      </c>
      <c r="O53" s="37">
        <v>3435.1588283008737</v>
      </c>
      <c r="P53" s="167"/>
      <c r="Q53" s="167"/>
      <c r="R53" s="167"/>
      <c r="S53" s="79"/>
      <c r="T53" s="79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6"/>
      <c r="AI53" s="31"/>
      <c r="AJ53" s="31"/>
    </row>
    <row r="54" spans="1:36" x14ac:dyDescent="0.2">
      <c r="A54" s="32" t="s">
        <v>33</v>
      </c>
      <c r="B54" s="36">
        <v>51</v>
      </c>
      <c r="C54" s="36" t="str">
        <f t="shared" si="0"/>
        <v>UA-51</v>
      </c>
      <c r="D54" s="78">
        <f t="shared" si="5"/>
        <v>4699.7313182154012</v>
      </c>
      <c r="E54" s="175">
        <v>4562.8459400149522</v>
      </c>
      <c r="F54" s="147">
        <v>4514.5403581824012</v>
      </c>
      <c r="G54" s="147">
        <v>4171.6321920000009</v>
      </c>
      <c r="H54" s="147">
        <f t="shared" si="1"/>
        <v>4062.055214131201</v>
      </c>
      <c r="I54" s="147">
        <f t="shared" si="2"/>
        <v>3937.0219830656006</v>
      </c>
      <c r="J54" s="147">
        <f t="shared" si="3"/>
        <v>3914.82</v>
      </c>
      <c r="K54" s="147">
        <v>3811.9887520000007</v>
      </c>
      <c r="L54" s="147">
        <f t="shared" si="4"/>
        <v>3725.92</v>
      </c>
      <c r="M54" s="147">
        <v>3725.9165753592115</v>
      </c>
      <c r="N54" s="147">
        <v>3608.2864374968153</v>
      </c>
      <c r="O54" s="37">
        <v>3469.5061899007837</v>
      </c>
      <c r="P54" s="167"/>
      <c r="Q54" s="167"/>
      <c r="R54" s="167"/>
      <c r="S54" s="79"/>
      <c r="T54" s="79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6"/>
      <c r="AI54" s="31"/>
      <c r="AJ54" s="31"/>
    </row>
    <row r="55" spans="1:36" x14ac:dyDescent="0.2">
      <c r="A55" s="32" t="s">
        <v>33</v>
      </c>
      <c r="B55" s="36">
        <v>52</v>
      </c>
      <c r="C55" s="36" t="str">
        <f t="shared" si="0"/>
        <v>UA-52</v>
      </c>
      <c r="D55" s="78">
        <f t="shared" si="5"/>
        <v>4746.7187873186931</v>
      </c>
      <c r="E55" s="175">
        <v>4608.4648420569838</v>
      </c>
      <c r="F55" s="147">
        <v>4559.6763055872007</v>
      </c>
      <c r="G55" s="147">
        <v>4213.3397760000007</v>
      </c>
      <c r="H55" s="147">
        <f t="shared" si="1"/>
        <v>4102.665736291201</v>
      </c>
      <c r="I55" s="147">
        <f t="shared" si="2"/>
        <v>3976.3824816456004</v>
      </c>
      <c r="J55" s="147">
        <f t="shared" si="3"/>
        <v>3953.96</v>
      </c>
      <c r="K55" s="147">
        <v>3850.0992270000006</v>
      </c>
      <c r="L55" s="147">
        <f t="shared" si="4"/>
        <v>3763.17</v>
      </c>
      <c r="M55" s="147">
        <v>3763.1726354457232</v>
      </c>
      <c r="N55" s="147">
        <v>3644.3662942530732</v>
      </c>
      <c r="O55" s="37">
        <v>3504.198359858724</v>
      </c>
      <c r="P55" s="167"/>
      <c r="Q55" s="167"/>
      <c r="R55" s="167"/>
      <c r="S55" s="79"/>
      <c r="T55" s="79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6"/>
      <c r="AI55" s="31"/>
      <c r="AJ55" s="31"/>
    </row>
    <row r="56" spans="1:36" x14ac:dyDescent="0.2">
      <c r="A56" s="32" t="s">
        <v>33</v>
      </c>
      <c r="B56" s="36">
        <v>53</v>
      </c>
      <c r="C56" s="36" t="str">
        <f t="shared" si="0"/>
        <v>UA-53</v>
      </c>
      <c r="D56" s="78">
        <f t="shared" si="5"/>
        <v>4794.1984603650717</v>
      </c>
      <c r="E56" s="175">
        <v>4654.5616120049235</v>
      </c>
      <c r="F56" s="147">
        <v>4605.2850618432012</v>
      </c>
      <c r="G56" s="147">
        <v>4255.4842560000006</v>
      </c>
      <c r="H56" s="147">
        <f t="shared" si="1"/>
        <v>4143.7014424416011</v>
      </c>
      <c r="I56" s="147">
        <f t="shared" si="2"/>
        <v>4016.1550767208</v>
      </c>
      <c r="J56" s="147">
        <f t="shared" si="3"/>
        <v>3993.51</v>
      </c>
      <c r="K56" s="147">
        <v>3888.6087110000003</v>
      </c>
      <c r="L56" s="147">
        <f t="shared" si="4"/>
        <v>3800.81</v>
      </c>
      <c r="M56" s="147">
        <v>3800.8109314805424</v>
      </c>
      <c r="N56" s="147">
        <v>3680.8163194659523</v>
      </c>
      <c r="O56" s="37">
        <v>3539.246461024954</v>
      </c>
      <c r="P56" s="167"/>
      <c r="Q56" s="167"/>
      <c r="R56" s="167"/>
      <c r="S56" s="79"/>
      <c r="T56" s="79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6"/>
      <c r="AI56" s="31"/>
      <c r="AJ56" s="31"/>
    </row>
    <row r="57" spans="1:36" x14ac:dyDescent="0.2">
      <c r="A57" s="32" t="s">
        <v>33</v>
      </c>
      <c r="B57" s="36">
        <v>54</v>
      </c>
      <c r="C57" s="36" t="str">
        <f t="shared" si="0"/>
        <v>UA-54</v>
      </c>
      <c r="D57" s="78">
        <f t="shared" si="5"/>
        <v>4842.1583323803106</v>
      </c>
      <c r="E57" s="175">
        <v>4701.1245945439905</v>
      </c>
      <c r="F57" s="147">
        <v>4651.3550950272002</v>
      </c>
      <c r="G57" s="147">
        <v>4298.0549760000004</v>
      </c>
      <c r="H57" s="147">
        <f t="shared" si="1"/>
        <v>4185.1514304288012</v>
      </c>
      <c r="I57" s="147">
        <f t="shared" si="2"/>
        <v>4056.3292017144004</v>
      </c>
      <c r="J57" s="147">
        <f t="shared" si="3"/>
        <v>4033.46</v>
      </c>
      <c r="K57" s="147">
        <v>3927.5069730000005</v>
      </c>
      <c r="L57" s="147">
        <f t="shared" si="4"/>
        <v>3838.83</v>
      </c>
      <c r="M57" s="147">
        <v>3838.8314634636677</v>
      </c>
      <c r="N57" s="147">
        <v>3717.6365131354519</v>
      </c>
      <c r="O57" s="37">
        <v>3574.6504933994729</v>
      </c>
      <c r="P57" s="167"/>
      <c r="Q57" s="167"/>
      <c r="R57" s="167"/>
      <c r="S57" s="79"/>
      <c r="T57" s="79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6"/>
      <c r="AI57" s="31"/>
      <c r="AJ57" s="31"/>
    </row>
    <row r="58" spans="1:36" x14ac:dyDescent="0.2">
      <c r="A58" s="32" t="s">
        <v>33</v>
      </c>
      <c r="B58" s="36">
        <v>55</v>
      </c>
      <c r="C58" s="36" t="str">
        <f t="shared" si="0"/>
        <v>UA-55</v>
      </c>
      <c r="D58" s="78">
        <f t="shared" si="5"/>
        <v>4890.5863983901936</v>
      </c>
      <c r="E58" s="175">
        <v>4748.1421343594111</v>
      </c>
      <c r="F58" s="147">
        <v>4697.8748732160002</v>
      </c>
      <c r="G58" s="147">
        <v>4341.0412800000004</v>
      </c>
      <c r="H58" s="147">
        <f t="shared" si="1"/>
        <v>4227.0047980992013</v>
      </c>
      <c r="I58" s="147">
        <f t="shared" si="2"/>
        <v>4096.8942900496004</v>
      </c>
      <c r="J58" s="147">
        <f t="shared" si="3"/>
        <v>4073.8</v>
      </c>
      <c r="K58" s="147">
        <v>3966.7837820000004</v>
      </c>
      <c r="L58" s="147">
        <f t="shared" si="4"/>
        <v>3877.22</v>
      </c>
      <c r="M58" s="147">
        <v>3877.2222865217145</v>
      </c>
      <c r="N58" s="147">
        <v>3754.8153074973025</v>
      </c>
      <c r="O58" s="37">
        <v>3610.3993341320215</v>
      </c>
      <c r="P58" s="167"/>
      <c r="Q58" s="167"/>
      <c r="R58" s="167"/>
      <c r="S58" s="79"/>
      <c r="T58" s="79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6"/>
      <c r="AI58" s="31"/>
      <c r="AJ58" s="31"/>
    </row>
    <row r="59" spans="1:36" x14ac:dyDescent="0.2">
      <c r="A59" s="32" t="s">
        <v>33</v>
      </c>
      <c r="B59" s="36">
        <v>56</v>
      </c>
      <c r="C59" s="36" t="str">
        <f t="shared" si="0"/>
        <v>UA-56</v>
      </c>
      <c r="D59" s="78">
        <f t="shared" si="5"/>
        <v>4939.4946633689397</v>
      </c>
      <c r="E59" s="175">
        <v>4795.6258867659608</v>
      </c>
      <c r="F59" s="147">
        <v>4744.8559283328004</v>
      </c>
      <c r="G59" s="147">
        <v>4384.4538240000002</v>
      </c>
      <c r="H59" s="147">
        <f t="shared" si="1"/>
        <v>4269.2833497600013</v>
      </c>
      <c r="I59" s="147">
        <f t="shared" si="2"/>
        <v>4137.8714748800003</v>
      </c>
      <c r="J59" s="147">
        <f t="shared" si="3"/>
        <v>4114.54</v>
      </c>
      <c r="K59" s="147">
        <v>4006.4596000000006</v>
      </c>
      <c r="L59" s="147">
        <f t="shared" si="4"/>
        <v>3916</v>
      </c>
      <c r="M59" s="147">
        <v>3915.9953455280688</v>
      </c>
      <c r="N59" s="147">
        <v>3792.3642703157748</v>
      </c>
      <c r="O59" s="37">
        <v>3646.5041060728604</v>
      </c>
      <c r="P59" s="167"/>
      <c r="Q59" s="167"/>
      <c r="R59" s="167"/>
      <c r="S59" s="79"/>
      <c r="T59" s="79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6"/>
      <c r="AI59" s="31"/>
      <c r="AJ59" s="31"/>
    </row>
    <row r="60" spans="1:36" x14ac:dyDescent="0.2">
      <c r="A60" s="32" t="s">
        <v>33</v>
      </c>
      <c r="B60" s="36">
        <v>57</v>
      </c>
      <c r="C60" s="36" t="str">
        <f t="shared" si="0"/>
        <v>UA-57</v>
      </c>
      <c r="D60" s="78">
        <f t="shared" si="5"/>
        <v>4988.8831273165497</v>
      </c>
      <c r="E60" s="175">
        <v>4843.5758517636405</v>
      </c>
      <c r="F60" s="147">
        <v>4792.2982603776009</v>
      </c>
      <c r="G60" s="147">
        <v>4428.2926080000007</v>
      </c>
      <c r="H60" s="147">
        <f t="shared" si="1"/>
        <v>4311.9652811040014</v>
      </c>
      <c r="I60" s="147">
        <f t="shared" si="2"/>
        <v>4179.2396230520008</v>
      </c>
      <c r="J60" s="147">
        <f t="shared" si="3"/>
        <v>4155.68</v>
      </c>
      <c r="K60" s="147">
        <v>4046.5139650000006</v>
      </c>
      <c r="L60" s="147">
        <f t="shared" si="4"/>
        <v>3955.15</v>
      </c>
      <c r="M60" s="147">
        <v>3955.1506404827296</v>
      </c>
      <c r="N60" s="147">
        <v>3830.2834015908675</v>
      </c>
      <c r="O60" s="37">
        <v>3682.9648092219877</v>
      </c>
      <c r="P60" s="167"/>
      <c r="Q60" s="167"/>
      <c r="R60" s="167"/>
      <c r="S60" s="79"/>
      <c r="T60" s="79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6"/>
      <c r="AI60" s="31"/>
      <c r="AJ60" s="31"/>
    </row>
    <row r="61" spans="1:36" x14ac:dyDescent="0.2">
      <c r="A61" s="32" t="s">
        <v>33</v>
      </c>
      <c r="B61" s="36">
        <v>58</v>
      </c>
      <c r="C61" s="36" t="str">
        <f t="shared" si="0"/>
        <v>UA-58</v>
      </c>
      <c r="D61" s="78">
        <f t="shared" si="5"/>
        <v>5038.7517902330237</v>
      </c>
      <c r="E61" s="175">
        <v>4891.9920293524501</v>
      </c>
      <c r="F61" s="147">
        <v>4840.2018693504015</v>
      </c>
      <c r="G61" s="147">
        <v>4472.5576320000009</v>
      </c>
      <c r="H61" s="147">
        <f t="shared" si="1"/>
        <v>4355.0723964384015</v>
      </c>
      <c r="I61" s="147">
        <f t="shared" si="2"/>
        <v>4221.0198677192002</v>
      </c>
      <c r="J61" s="147">
        <f t="shared" si="3"/>
        <v>4197.22</v>
      </c>
      <c r="K61" s="147">
        <v>4086.9673390000007</v>
      </c>
      <c r="L61" s="147">
        <f t="shared" si="4"/>
        <v>3994.69</v>
      </c>
      <c r="M61" s="147">
        <v>3994.6881713856969</v>
      </c>
      <c r="N61" s="147">
        <v>3868.572701322581</v>
      </c>
      <c r="O61" s="37">
        <v>3719.7814435794048</v>
      </c>
      <c r="P61" s="167"/>
      <c r="Q61" s="167"/>
      <c r="R61" s="167"/>
      <c r="S61" s="79"/>
      <c r="T61" s="79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6"/>
      <c r="AI61" s="31"/>
      <c r="AJ61" s="31"/>
    </row>
    <row r="62" spans="1:36" x14ac:dyDescent="0.2">
      <c r="A62" s="32" t="s">
        <v>33</v>
      </c>
      <c r="B62" s="36">
        <v>59</v>
      </c>
      <c r="C62" s="36" t="str">
        <f t="shared" si="0"/>
        <v>UA-59</v>
      </c>
      <c r="D62" s="78">
        <f t="shared" si="5"/>
        <v>5089.1726819636897</v>
      </c>
      <c r="E62" s="175">
        <v>4940.9443514210579</v>
      </c>
      <c r="F62" s="147">
        <v>4888.6359467904012</v>
      </c>
      <c r="G62" s="147">
        <v>4517.3128320000005</v>
      </c>
      <c r="H62" s="147">
        <f t="shared" si="1"/>
        <v>4398.6483043776007</v>
      </c>
      <c r="I62" s="147">
        <f t="shared" si="2"/>
        <v>4263.2544751887999</v>
      </c>
      <c r="J62" s="147">
        <f t="shared" si="3"/>
        <v>4239.22</v>
      </c>
      <c r="K62" s="147">
        <v>4127.8606460000001</v>
      </c>
      <c r="L62" s="147">
        <f t="shared" si="4"/>
        <v>4034.66</v>
      </c>
      <c r="M62" s="147">
        <v>4034.6557177305094</v>
      </c>
      <c r="N62" s="147">
        <v>3907.2784405679931</v>
      </c>
      <c r="O62" s="37">
        <v>3756.9985005461472</v>
      </c>
      <c r="P62" s="167"/>
      <c r="Q62" s="167"/>
      <c r="R62" s="167"/>
      <c r="S62" s="79"/>
      <c r="T62" s="79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6"/>
      <c r="AI62" s="31"/>
      <c r="AJ62" s="31"/>
    </row>
    <row r="63" spans="1:36" x14ac:dyDescent="0.2">
      <c r="A63" s="32" t="s">
        <v>33</v>
      </c>
      <c r="B63" s="36">
        <v>60</v>
      </c>
      <c r="C63" s="36" t="str">
        <f t="shared" si="0"/>
        <v>UA-60</v>
      </c>
      <c r="D63" s="78">
        <f t="shared" si="5"/>
        <v>5140.0257527663325</v>
      </c>
      <c r="E63" s="175">
        <v>4990.3162648216821</v>
      </c>
      <c r="F63" s="147">
        <v>4937.4851734656004</v>
      </c>
      <c r="G63" s="147">
        <v>4562.4516480000002</v>
      </c>
      <c r="H63" s="147">
        <f t="shared" si="1"/>
        <v>4442.6057876928007</v>
      </c>
      <c r="I63" s="147">
        <f t="shared" si="2"/>
        <v>4305.8589128464</v>
      </c>
      <c r="J63" s="147">
        <f t="shared" si="3"/>
        <v>4281.58</v>
      </c>
      <c r="K63" s="147">
        <v>4169.1120380000002</v>
      </c>
      <c r="L63" s="147">
        <f t="shared" si="4"/>
        <v>4074.98</v>
      </c>
      <c r="M63" s="147">
        <v>4074.9816102768582</v>
      </c>
      <c r="N63" s="147">
        <v>3946.3312127414861</v>
      </c>
      <c r="O63" s="37">
        <v>3794.5492430206596</v>
      </c>
      <c r="P63" s="167"/>
      <c r="Q63" s="167"/>
      <c r="R63" s="167"/>
      <c r="S63" s="79"/>
      <c r="T63" s="79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6"/>
      <c r="AI63" s="31"/>
      <c r="AJ63" s="31"/>
    </row>
    <row r="64" spans="1:36" x14ac:dyDescent="0.2">
      <c r="A64" s="32" t="s">
        <v>33</v>
      </c>
      <c r="B64" s="36">
        <v>61</v>
      </c>
      <c r="C64" s="36" t="str">
        <f t="shared" si="0"/>
        <v>UA-61</v>
      </c>
      <c r="D64" s="78">
        <f t="shared" si="5"/>
        <v>5191.4790722800553</v>
      </c>
      <c r="E64" s="175">
        <v>5040.270943961219</v>
      </c>
      <c r="F64" s="147">
        <v>4986.9109963008004</v>
      </c>
      <c r="G64" s="147">
        <v>4608.1232639999998</v>
      </c>
      <c r="H64" s="147">
        <f t="shared" si="1"/>
        <v>4487.0756722272017</v>
      </c>
      <c r="I64" s="147">
        <f t="shared" si="2"/>
        <v>4348.9599796136008</v>
      </c>
      <c r="J64" s="147">
        <f t="shared" si="3"/>
        <v>4324.4399999999996</v>
      </c>
      <c r="K64" s="147">
        <v>4210.8442870000008</v>
      </c>
      <c r="L64" s="147">
        <f t="shared" si="4"/>
        <v>4115.7700000000004</v>
      </c>
      <c r="M64" s="147">
        <v>4115.7733528852077</v>
      </c>
      <c r="N64" s="147">
        <v>3985.835127721487</v>
      </c>
      <c r="O64" s="37">
        <v>3832.5337766552757</v>
      </c>
      <c r="P64" s="167"/>
      <c r="Q64" s="167"/>
      <c r="R64" s="167"/>
      <c r="S64" s="79"/>
      <c r="T64" s="79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6"/>
      <c r="AI64" s="31"/>
      <c r="AJ64" s="31"/>
    </row>
    <row r="65" spans="1:36" x14ac:dyDescent="0.2">
      <c r="A65" s="32" t="s">
        <v>33</v>
      </c>
      <c r="B65" s="36">
        <v>62</v>
      </c>
      <c r="C65" s="36" t="str">
        <f t="shared" si="0"/>
        <v>UA-62</v>
      </c>
      <c r="D65" s="78">
        <f t="shared" si="5"/>
        <v>5243.3885808141995</v>
      </c>
      <c r="E65" s="175">
        <v>5090.6685250623295</v>
      </c>
      <c r="F65" s="147">
        <v>5036.7750322176016</v>
      </c>
      <c r="G65" s="147">
        <v>4654.1998080000012</v>
      </c>
      <c r="H65" s="147">
        <f t="shared" si="1"/>
        <v>4531.9380342912009</v>
      </c>
      <c r="I65" s="147">
        <f t="shared" si="2"/>
        <v>4392.4414431456007</v>
      </c>
      <c r="J65" s="147">
        <f t="shared" si="3"/>
        <v>4367.68</v>
      </c>
      <c r="K65" s="147">
        <v>4252.9448520000005</v>
      </c>
      <c r="L65" s="147">
        <f t="shared" si="4"/>
        <v>4156.92</v>
      </c>
      <c r="M65" s="147">
        <v>4156.923441695094</v>
      </c>
      <c r="N65" s="147">
        <v>4025.68607562957</v>
      </c>
      <c r="O65" s="37">
        <v>3870.8519957976632</v>
      </c>
      <c r="P65" s="167"/>
      <c r="Q65" s="167"/>
      <c r="R65" s="167"/>
      <c r="S65" s="79"/>
      <c r="T65" s="79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6"/>
      <c r="AI65" s="31"/>
      <c r="AJ65" s="31"/>
    </row>
    <row r="66" spans="1:36" x14ac:dyDescent="0.2">
      <c r="A66" s="32" t="s">
        <v>33</v>
      </c>
      <c r="B66" s="36">
        <v>63</v>
      </c>
      <c r="C66" s="36" t="str">
        <f t="shared" si="0"/>
        <v>UA-63</v>
      </c>
      <c r="D66" s="78">
        <f t="shared" si="5"/>
        <v>5295.8263082140902</v>
      </c>
      <c r="E66" s="175">
        <v>5141.57894001368</v>
      </c>
      <c r="F66" s="147">
        <v>5087.1464727552002</v>
      </c>
      <c r="G66" s="147">
        <v>4700.7452160000003</v>
      </c>
      <c r="H66" s="147">
        <f t="shared" si="1"/>
        <v>4577.269188960001</v>
      </c>
      <c r="I66" s="147">
        <f t="shared" si="2"/>
        <v>4436.3772694800009</v>
      </c>
      <c r="J66" s="147">
        <f t="shared" si="3"/>
        <v>4411.3599999999997</v>
      </c>
      <c r="K66" s="147">
        <v>4295.4853500000008</v>
      </c>
      <c r="L66" s="147">
        <f t="shared" si="4"/>
        <v>4198.5</v>
      </c>
      <c r="M66" s="147">
        <v>4198.5035459468245</v>
      </c>
      <c r="N66" s="147">
        <v>4065.9534630513508</v>
      </c>
      <c r="O66" s="37">
        <v>3909.5706375493755</v>
      </c>
      <c r="P66" s="167"/>
      <c r="Q66" s="167"/>
      <c r="R66" s="167"/>
      <c r="S66" s="79"/>
      <c r="T66" s="79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6"/>
      <c r="AI66" s="31"/>
      <c r="AJ66" s="31"/>
    </row>
    <row r="67" spans="1:36" x14ac:dyDescent="0.2">
      <c r="A67" s="32" t="s">
        <v>33</v>
      </c>
      <c r="B67" s="36">
        <v>64</v>
      </c>
      <c r="C67" s="36" t="str">
        <f t="shared" si="0"/>
        <v>UA-64</v>
      </c>
      <c r="D67" s="78">
        <f t="shared" si="5"/>
        <v>5348.7802495055139</v>
      </c>
      <c r="E67" s="175">
        <v>5192.9905335004987</v>
      </c>
      <c r="F67" s="147">
        <v>5138.0137859904016</v>
      </c>
      <c r="G67" s="147">
        <v>4747.7488320000011</v>
      </c>
      <c r="H67" s="147">
        <f t="shared" si="1"/>
        <v>4623.0364297728011</v>
      </c>
      <c r="I67" s="147">
        <f t="shared" si="2"/>
        <v>4480.7357588863997</v>
      </c>
      <c r="J67" s="147">
        <f t="shared" si="3"/>
        <v>4455.47</v>
      </c>
      <c r="K67" s="147">
        <v>4338.4350880000002</v>
      </c>
      <c r="L67" s="147">
        <f t="shared" si="4"/>
        <v>4240.4799999999996</v>
      </c>
      <c r="M67" s="147">
        <v>4240.4778310202464</v>
      </c>
      <c r="N67" s="147">
        <v>4106.6025866940217</v>
      </c>
      <c r="O67" s="37">
        <v>3948.6563333596359</v>
      </c>
      <c r="P67" s="167"/>
      <c r="Q67" s="167"/>
      <c r="R67" s="167"/>
      <c r="S67" s="79"/>
      <c r="T67" s="79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6"/>
      <c r="AI67" s="31"/>
      <c r="AJ67" s="31"/>
    </row>
    <row r="68" spans="1:36" x14ac:dyDescent="0.2">
      <c r="A68" s="32" t="s">
        <v>33</v>
      </c>
      <c r="B68" s="36">
        <v>65</v>
      </c>
      <c r="C68" s="36" t="str">
        <f t="shared" si="0"/>
        <v>UA-65</v>
      </c>
      <c r="D68" s="78">
        <f t="shared" si="5"/>
        <v>5402.274414636905</v>
      </c>
      <c r="E68" s="175">
        <v>5244.9266161523346</v>
      </c>
      <c r="F68" s="147">
        <v>5189.4000357696004</v>
      </c>
      <c r="G68" s="147">
        <v>4795.2319680000001</v>
      </c>
      <c r="H68" s="147">
        <f t="shared" si="1"/>
        <v>4669.2724631904011</v>
      </c>
      <c r="I68" s="147">
        <f t="shared" si="2"/>
        <v>4525.5486110952006</v>
      </c>
      <c r="J68" s="147">
        <f t="shared" si="3"/>
        <v>4500.03</v>
      </c>
      <c r="K68" s="147">
        <v>4381.824759000001</v>
      </c>
      <c r="L68" s="147">
        <f t="shared" si="4"/>
        <v>4282.8900000000003</v>
      </c>
      <c r="M68" s="147">
        <v>4282.8940764088975</v>
      </c>
      <c r="N68" s="147">
        <v>4147.6797176146601</v>
      </c>
      <c r="O68" s="37">
        <v>3988.1535746294808</v>
      </c>
      <c r="P68" s="167"/>
      <c r="Q68" s="167"/>
      <c r="R68" s="167"/>
      <c r="S68" s="79"/>
      <c r="T68" s="79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6"/>
      <c r="AI68" s="31"/>
      <c r="AJ68" s="31"/>
    </row>
    <row r="69" spans="1:36" x14ac:dyDescent="0.2">
      <c r="A69" s="32" t="s">
        <v>33</v>
      </c>
      <c r="B69" s="36">
        <v>66</v>
      </c>
      <c r="C69" s="36" t="str">
        <f t="shared" ref="C69:C132" si="6">CONCATENATE(A69,"-",B69)</f>
        <v>UA-66</v>
      </c>
      <c r="D69" s="78">
        <f t="shared" si="5"/>
        <v>5456.2967986340464</v>
      </c>
      <c r="E69" s="175">
        <v>5297.3755326544142</v>
      </c>
      <c r="F69" s="147">
        <v>5241.2936901696003</v>
      </c>
      <c r="G69" s="147">
        <v>4843.1839680000003</v>
      </c>
      <c r="H69" s="147">
        <f t="shared" ref="H69:H132" si="7">+K69*106.56%</f>
        <v>4715.9663870592012</v>
      </c>
      <c r="I69" s="147">
        <f t="shared" ref="I69:I132" si="8">+K69*103.28%</f>
        <v>4570.8052595296003</v>
      </c>
      <c r="J69" s="147">
        <f t="shared" ref="J69:J132" si="9">ROUND((K69/102.31%*105.07%),2)</f>
        <v>4545.03</v>
      </c>
      <c r="K69" s="147">
        <v>4425.6441320000004</v>
      </c>
      <c r="L69" s="147">
        <f t="shared" ref="L69:L132" si="10">ROUND(M69,2)</f>
        <v>4325.72</v>
      </c>
      <c r="M69" s="147">
        <v>4325.7164474926249</v>
      </c>
      <c r="N69" s="147">
        <v>4189.1501525204585</v>
      </c>
      <c r="O69" s="37">
        <v>4028.0289928081334</v>
      </c>
      <c r="P69" s="167"/>
      <c r="Q69" s="167"/>
      <c r="R69" s="167"/>
      <c r="S69" s="79"/>
      <c r="T69" s="79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6"/>
      <c r="AI69" s="31"/>
      <c r="AJ69" s="31"/>
    </row>
    <row r="70" spans="1:36" x14ac:dyDescent="0.2">
      <c r="A70" s="32" t="s">
        <v>33</v>
      </c>
      <c r="B70" s="36">
        <v>67</v>
      </c>
      <c r="C70" s="36" t="str">
        <f t="shared" si="6"/>
        <v>UA-67</v>
      </c>
      <c r="D70" s="78">
        <f t="shared" si="5"/>
        <v>5510.8714114453824</v>
      </c>
      <c r="E70" s="175">
        <v>5350.3605936362937</v>
      </c>
      <c r="F70" s="147">
        <v>5293.7178130368002</v>
      </c>
      <c r="G70" s="147">
        <v>4891.6261439999998</v>
      </c>
      <c r="H70" s="147">
        <f t="shared" si="7"/>
        <v>4763.1291035328004</v>
      </c>
      <c r="I70" s="147">
        <f t="shared" si="8"/>
        <v>4616.5162707664003</v>
      </c>
      <c r="J70" s="147">
        <f t="shared" si="9"/>
        <v>4590.49</v>
      </c>
      <c r="K70" s="147">
        <v>4469.9034380000003</v>
      </c>
      <c r="L70" s="147">
        <f t="shared" si="10"/>
        <v>4368.9799999999996</v>
      </c>
      <c r="M70" s="147">
        <v>4368.9807788915832</v>
      </c>
      <c r="N70" s="147">
        <v>4231.0485947042253</v>
      </c>
      <c r="O70" s="37">
        <v>4068.3159564463704</v>
      </c>
      <c r="P70" s="167"/>
      <c r="Q70" s="167"/>
      <c r="R70" s="167"/>
      <c r="S70" s="79"/>
      <c r="T70" s="79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6"/>
      <c r="AI70" s="31"/>
      <c r="AJ70" s="31"/>
    </row>
    <row r="71" spans="1:36" x14ac:dyDescent="0.2">
      <c r="A71" s="32" t="s">
        <v>33</v>
      </c>
      <c r="B71" s="36">
        <v>68</v>
      </c>
      <c r="C71" s="36" t="str">
        <f t="shared" si="6"/>
        <v>UA-68</v>
      </c>
      <c r="D71" s="78">
        <f t="shared" si="5"/>
        <v>5565.9862480966895</v>
      </c>
      <c r="E71" s="175">
        <v>5403.8701437831933</v>
      </c>
      <c r="F71" s="147">
        <v>5346.6608724480002</v>
      </c>
      <c r="G71" s="147">
        <v>4940.5478400000002</v>
      </c>
      <c r="H71" s="147">
        <f t="shared" si="7"/>
        <v>4810.7715147648014</v>
      </c>
      <c r="I71" s="147">
        <f t="shared" si="8"/>
        <v>4662.6922113824012</v>
      </c>
      <c r="J71" s="147">
        <f t="shared" si="9"/>
        <v>4636.3999999999996</v>
      </c>
      <c r="K71" s="147">
        <v>4514.612908000001</v>
      </c>
      <c r="L71" s="147">
        <f t="shared" si="10"/>
        <v>4412.68</v>
      </c>
      <c r="M71" s="147">
        <v>4412.675125732384</v>
      </c>
      <c r="N71" s="147">
        <v>4273.3634764016888</v>
      </c>
      <c r="O71" s="37">
        <v>4109.0033426939317</v>
      </c>
      <c r="P71" s="167"/>
      <c r="Q71" s="167"/>
      <c r="R71" s="167"/>
      <c r="S71" s="79"/>
      <c r="T71" s="79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6"/>
      <c r="AI71" s="31"/>
      <c r="AJ71" s="31"/>
    </row>
    <row r="72" spans="1:36" x14ac:dyDescent="0.2">
      <c r="A72" s="32" t="s">
        <v>33</v>
      </c>
      <c r="B72" s="36">
        <v>69</v>
      </c>
      <c r="C72" s="36" t="str">
        <f t="shared" si="6"/>
        <v>UA-69</v>
      </c>
      <c r="D72" s="78">
        <f t="shared" si="5"/>
        <v>5621.6413085879685</v>
      </c>
      <c r="E72" s="175">
        <v>5457.9041830951146</v>
      </c>
      <c r="F72" s="147">
        <v>5400.1228684032003</v>
      </c>
      <c r="G72" s="147">
        <v>4989.9490560000004</v>
      </c>
      <c r="H72" s="147">
        <f t="shared" si="7"/>
        <v>4858.8718164480015</v>
      </c>
      <c r="I72" s="147">
        <f t="shared" si="8"/>
        <v>4709.3119482240008</v>
      </c>
      <c r="J72" s="147">
        <f t="shared" si="9"/>
        <v>4682.76</v>
      </c>
      <c r="K72" s="147">
        <v>4559.7520800000011</v>
      </c>
      <c r="L72" s="147">
        <f t="shared" si="10"/>
        <v>4456.8</v>
      </c>
      <c r="M72" s="147">
        <v>4456.7994880150318</v>
      </c>
      <c r="N72" s="147">
        <v>4316.0947976128527</v>
      </c>
      <c r="O72" s="37">
        <v>4150.0911515508196</v>
      </c>
      <c r="P72" s="167"/>
      <c r="Q72" s="167"/>
      <c r="R72" s="167"/>
      <c r="S72" s="79"/>
      <c r="T72" s="79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6"/>
      <c r="AI72" s="31"/>
      <c r="AJ72" s="31"/>
    </row>
    <row r="73" spans="1:36" x14ac:dyDescent="0.2">
      <c r="A73" s="32" t="s">
        <v>33</v>
      </c>
      <c r="B73" s="36">
        <v>70</v>
      </c>
      <c r="C73" s="36" t="str">
        <f t="shared" si="6"/>
        <v>UA-70</v>
      </c>
      <c r="D73" s="78">
        <f t="shared" si="5"/>
        <v>5677.8606028676604</v>
      </c>
      <c r="E73" s="175">
        <v>5512.4860222016123</v>
      </c>
      <c r="F73" s="147">
        <v>5454.1268647488005</v>
      </c>
      <c r="G73" s="147">
        <v>5039.8511040000003</v>
      </c>
      <c r="H73" s="147">
        <f t="shared" si="7"/>
        <v>4907.4627150432007</v>
      </c>
      <c r="I73" s="147">
        <f t="shared" si="8"/>
        <v>4756.4071810216001</v>
      </c>
      <c r="J73" s="147">
        <f t="shared" si="9"/>
        <v>4729.59</v>
      </c>
      <c r="K73" s="147">
        <v>4605.3516470000004</v>
      </c>
      <c r="L73" s="147">
        <f t="shared" si="10"/>
        <v>4501.37</v>
      </c>
      <c r="M73" s="147">
        <v>4501.3658106129078</v>
      </c>
      <c r="N73" s="147">
        <v>4359.2541261019833</v>
      </c>
      <c r="O73" s="37">
        <v>4191.5905058672915</v>
      </c>
      <c r="P73" s="167"/>
      <c r="Q73" s="167"/>
      <c r="R73" s="167"/>
      <c r="S73" s="79"/>
      <c r="T73" s="79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6"/>
      <c r="AI73" s="31"/>
      <c r="AJ73" s="31"/>
    </row>
    <row r="74" spans="1:36" x14ac:dyDescent="0.2">
      <c r="A74" s="32" t="s">
        <v>33</v>
      </c>
      <c r="B74" s="36">
        <v>71</v>
      </c>
      <c r="C74" s="36" t="str">
        <f t="shared" si="6"/>
        <v>UA-71</v>
      </c>
      <c r="D74" s="78">
        <f t="shared" si="5"/>
        <v>5734.6201209873252</v>
      </c>
      <c r="E74" s="175">
        <v>5567.5923504731309</v>
      </c>
      <c r="F74" s="147">
        <v>5508.6497976384007</v>
      </c>
      <c r="G74" s="147">
        <v>5090.2326720000001</v>
      </c>
      <c r="H74" s="147">
        <f t="shared" si="7"/>
        <v>4956.5224062432007</v>
      </c>
      <c r="I74" s="147">
        <f t="shared" si="8"/>
        <v>4803.9567766215996</v>
      </c>
      <c r="J74" s="147">
        <f t="shared" si="9"/>
        <v>4776.87</v>
      </c>
      <c r="K74" s="147">
        <v>4651.3911470000003</v>
      </c>
      <c r="L74" s="147">
        <f t="shared" si="10"/>
        <v>4546.37</v>
      </c>
      <c r="M74" s="147">
        <v>4546.3740935260139</v>
      </c>
      <c r="N74" s="147">
        <v>4402.8414618690822</v>
      </c>
      <c r="O74" s="37">
        <v>4233.5014056433483</v>
      </c>
      <c r="P74" s="167"/>
      <c r="Q74" s="167"/>
      <c r="R74" s="167"/>
      <c r="S74" s="79"/>
      <c r="T74" s="79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6"/>
      <c r="AI74" s="31"/>
      <c r="AJ74" s="31"/>
    </row>
    <row r="75" spans="1:36" x14ac:dyDescent="0.2">
      <c r="A75" s="32" t="s">
        <v>33</v>
      </c>
      <c r="B75" s="36">
        <v>72</v>
      </c>
      <c r="C75" s="36" t="str">
        <f t="shared" si="6"/>
        <v>UA-72</v>
      </c>
      <c r="D75" s="78">
        <f t="shared" si="5"/>
        <v>5791.9918927922899</v>
      </c>
      <c r="E75" s="175">
        <v>5623.2930997983394</v>
      </c>
      <c r="F75" s="147">
        <v>5563.7608586112001</v>
      </c>
      <c r="G75" s="147">
        <v>5141.1576960000002</v>
      </c>
      <c r="H75" s="147">
        <f t="shared" si="7"/>
        <v>5006.1054008160017</v>
      </c>
      <c r="I75" s="147">
        <f t="shared" si="8"/>
        <v>4852.0135679080004</v>
      </c>
      <c r="J75" s="147">
        <f t="shared" si="9"/>
        <v>4824.66</v>
      </c>
      <c r="K75" s="147">
        <v>4697.9217350000008</v>
      </c>
      <c r="L75" s="147">
        <f t="shared" si="10"/>
        <v>4591.8500000000004</v>
      </c>
      <c r="M75" s="147">
        <v>4591.848226501118</v>
      </c>
      <c r="N75" s="147">
        <v>4446.8799404426863</v>
      </c>
      <c r="O75" s="37">
        <v>4275.8460965795057</v>
      </c>
      <c r="P75" s="167"/>
      <c r="Q75" s="167"/>
      <c r="R75" s="167"/>
      <c r="S75" s="79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6"/>
      <c r="AI75" s="31"/>
      <c r="AJ75" s="31"/>
    </row>
    <row r="76" spans="1:36" x14ac:dyDescent="0.2">
      <c r="A76" s="32" t="s">
        <v>33</v>
      </c>
      <c r="B76" s="36">
        <v>73</v>
      </c>
      <c r="C76" s="36" t="str">
        <f t="shared" si="6"/>
        <v>UA-73</v>
      </c>
      <c r="D76" s="78">
        <f t="shared" si="5"/>
        <v>5849.9278983856711</v>
      </c>
      <c r="E76" s="175">
        <v>5679.5416489181271</v>
      </c>
      <c r="F76" s="147">
        <v>5619.4139199744013</v>
      </c>
      <c r="G76" s="147">
        <v>5192.583552000001</v>
      </c>
      <c r="H76" s="147">
        <f t="shared" si="7"/>
        <v>5056.1789923008009</v>
      </c>
      <c r="I76" s="147">
        <f t="shared" si="8"/>
        <v>4900.5458551503998</v>
      </c>
      <c r="J76" s="147">
        <f t="shared" si="9"/>
        <v>4872.92</v>
      </c>
      <c r="K76" s="147">
        <v>4744.9127180000005</v>
      </c>
      <c r="L76" s="147">
        <f t="shared" si="10"/>
        <v>4637.78</v>
      </c>
      <c r="M76" s="147">
        <v>4637.7762646648371</v>
      </c>
      <c r="N76" s="147">
        <v>4491.3579940585296</v>
      </c>
      <c r="O76" s="37">
        <v>4318.6134558255089</v>
      </c>
      <c r="P76" s="167"/>
      <c r="Q76" s="167"/>
      <c r="R76" s="167"/>
      <c r="S76" s="79"/>
      <c r="T76" s="79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6"/>
      <c r="AI76" s="31"/>
      <c r="AJ76" s="31"/>
    </row>
    <row r="77" spans="1:36" x14ac:dyDescent="0.2">
      <c r="A77" s="32" t="s">
        <v>33</v>
      </c>
      <c r="B77" s="36">
        <v>74</v>
      </c>
      <c r="C77" s="36" t="str">
        <f t="shared" si="6"/>
        <v>UA-74</v>
      </c>
      <c r="D77" s="78">
        <f t="shared" si="5"/>
        <v>5908.4161327932443</v>
      </c>
      <c r="E77" s="175">
        <v>5736.3263425177129</v>
      </c>
      <c r="F77" s="147">
        <v>5675.5974498048017</v>
      </c>
      <c r="G77" s="147">
        <v>5244.4995840000011</v>
      </c>
      <c r="H77" s="147">
        <f t="shared" si="7"/>
        <v>5106.7322785440001</v>
      </c>
      <c r="I77" s="147">
        <f t="shared" si="8"/>
        <v>4949.5430717720001</v>
      </c>
      <c r="J77" s="147">
        <f t="shared" si="9"/>
        <v>4921.6400000000003</v>
      </c>
      <c r="K77" s="147">
        <v>4792.353865</v>
      </c>
      <c r="L77" s="147">
        <f t="shared" si="10"/>
        <v>4684.1499999999996</v>
      </c>
      <c r="M77" s="147">
        <v>4684.1462631437862</v>
      </c>
      <c r="N77" s="147">
        <v>4536.2640549523403</v>
      </c>
      <c r="O77" s="37">
        <v>4361.7923605310962</v>
      </c>
      <c r="P77" s="167"/>
      <c r="Q77" s="167"/>
      <c r="R77" s="167"/>
      <c r="S77" s="79"/>
      <c r="T77" s="79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6"/>
      <c r="AI77" s="31"/>
      <c r="AJ77" s="31"/>
    </row>
    <row r="78" spans="1:36" x14ac:dyDescent="0.2">
      <c r="A78" s="32" t="s">
        <v>33</v>
      </c>
      <c r="B78" s="36">
        <v>75</v>
      </c>
      <c r="C78" s="36" t="str">
        <f t="shared" si="6"/>
        <v>UA-75</v>
      </c>
      <c r="D78" s="78">
        <f t="shared" si="5"/>
        <v>5967.5166208861174</v>
      </c>
      <c r="E78" s="175">
        <v>5793.7054571709878</v>
      </c>
      <c r="F78" s="147">
        <v>5732.3691077184012</v>
      </c>
      <c r="G78" s="147">
        <v>5296.9590720000006</v>
      </c>
      <c r="H78" s="147">
        <f t="shared" si="7"/>
        <v>5157.8197703136011</v>
      </c>
      <c r="I78" s="147">
        <f t="shared" si="8"/>
        <v>4999.0580506568003</v>
      </c>
      <c r="J78" s="147">
        <f t="shared" si="9"/>
        <v>4970.87</v>
      </c>
      <c r="K78" s="147">
        <v>4840.2963310000005</v>
      </c>
      <c r="L78" s="147">
        <f t="shared" si="10"/>
        <v>4731.01</v>
      </c>
      <c r="M78" s="147">
        <v>4731.0060014315031</v>
      </c>
      <c r="N78" s="147">
        <v>4581.6443941811967</v>
      </c>
      <c r="O78" s="37">
        <v>4405.4273020973042</v>
      </c>
      <c r="P78" s="167"/>
      <c r="Q78" s="167"/>
      <c r="R78" s="167"/>
      <c r="S78" s="79"/>
      <c r="T78" s="79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6"/>
      <c r="AI78" s="31"/>
      <c r="AJ78" s="31"/>
    </row>
    <row r="79" spans="1:36" x14ac:dyDescent="0.2">
      <c r="A79" s="32" t="s">
        <v>33</v>
      </c>
      <c r="B79" s="36">
        <v>76</v>
      </c>
      <c r="C79" s="36" t="str">
        <f t="shared" si="6"/>
        <v>UA-76</v>
      </c>
      <c r="D79" s="78">
        <f t="shared" si="5"/>
        <v>6027.1813427674042</v>
      </c>
      <c r="E79" s="175">
        <v>5851.632371618839</v>
      </c>
      <c r="F79" s="147">
        <v>5789.6827660223998</v>
      </c>
      <c r="G79" s="147">
        <v>5349.9193919999998</v>
      </c>
      <c r="H79" s="147">
        <f t="shared" si="7"/>
        <v>5209.3869568416012</v>
      </c>
      <c r="I79" s="147">
        <f t="shared" si="8"/>
        <v>5049.0379589208005</v>
      </c>
      <c r="J79" s="147">
        <f t="shared" si="9"/>
        <v>5020.57</v>
      </c>
      <c r="K79" s="147">
        <v>4888.6889610000007</v>
      </c>
      <c r="L79" s="147">
        <f t="shared" si="10"/>
        <v>4778.3100000000004</v>
      </c>
      <c r="M79" s="147">
        <v>4778.3077000344474</v>
      </c>
      <c r="N79" s="147">
        <v>4627.4527406880179</v>
      </c>
      <c r="O79" s="37">
        <v>4449.4737891230943</v>
      </c>
      <c r="P79" s="167"/>
      <c r="Q79" s="167"/>
      <c r="R79" s="167"/>
      <c r="S79" s="79"/>
      <c r="T79" s="79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6"/>
      <c r="AI79" s="31"/>
      <c r="AJ79" s="31"/>
    </row>
    <row r="80" spans="1:36" x14ac:dyDescent="0.2">
      <c r="A80" s="32" t="s">
        <v>33</v>
      </c>
      <c r="B80" s="36">
        <v>77</v>
      </c>
      <c r="C80" s="36" t="str">
        <f t="shared" si="6"/>
        <v>UA-77</v>
      </c>
      <c r="D80" s="78">
        <f t="shared" si="5"/>
        <v>6087.4463133597737</v>
      </c>
      <c r="E80" s="175">
        <v>5910.1420518056057</v>
      </c>
      <c r="F80" s="147">
        <v>5847.5730204864012</v>
      </c>
      <c r="G80" s="147">
        <v>5403.4125120000008</v>
      </c>
      <c r="H80" s="147">
        <f t="shared" si="7"/>
        <v>5261.4774467424013</v>
      </c>
      <c r="I80" s="147">
        <f t="shared" si="8"/>
        <v>5099.5250628712001</v>
      </c>
      <c r="J80" s="147">
        <f t="shared" si="9"/>
        <v>5070.7700000000004</v>
      </c>
      <c r="K80" s="147">
        <v>4937.5726790000008</v>
      </c>
      <c r="L80" s="147">
        <f t="shared" si="10"/>
        <v>4826.09</v>
      </c>
      <c r="M80" s="147">
        <v>4826.0871935727764</v>
      </c>
      <c r="N80" s="147">
        <v>4673.7237977656177</v>
      </c>
      <c r="O80" s="37">
        <v>4493.9651901592479</v>
      </c>
      <c r="P80" s="167"/>
      <c r="Q80" s="167"/>
      <c r="R80" s="167"/>
      <c r="S80" s="79"/>
      <c r="T80" s="79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6"/>
      <c r="AI80" s="31"/>
      <c r="AJ80" s="31"/>
    </row>
    <row r="81" spans="1:36" x14ac:dyDescent="0.2">
      <c r="A81" s="32" t="s">
        <v>33</v>
      </c>
      <c r="B81" s="36">
        <v>78</v>
      </c>
      <c r="C81" s="36" t="str">
        <f t="shared" si="6"/>
        <v>UA-78</v>
      </c>
      <c r="D81" s="78">
        <f t="shared" si="5"/>
        <v>6148.2995276889988</v>
      </c>
      <c r="E81" s="175">
        <v>5969.2228424165032</v>
      </c>
      <c r="F81" s="147">
        <v>5906.0283391872008</v>
      </c>
      <c r="G81" s="147">
        <v>5457.4277760000004</v>
      </c>
      <c r="H81" s="147">
        <f t="shared" si="7"/>
        <v>5314.0694357088005</v>
      </c>
      <c r="I81" s="147">
        <f t="shared" si="8"/>
        <v>5150.4982293543999</v>
      </c>
      <c r="J81" s="147">
        <f t="shared" si="9"/>
        <v>5121.46</v>
      </c>
      <c r="K81" s="147">
        <v>4986.9270230000002</v>
      </c>
      <c r="L81" s="147">
        <f t="shared" si="10"/>
        <v>4874.33</v>
      </c>
      <c r="M81" s="147">
        <v>4874.3325371731044</v>
      </c>
      <c r="N81" s="147">
        <v>4720.4459976497237</v>
      </c>
      <c r="O81" s="37">
        <v>4538.8903823555038</v>
      </c>
      <c r="P81" s="167"/>
      <c r="Q81" s="167"/>
      <c r="R81" s="167"/>
      <c r="S81" s="79"/>
      <c r="T81" s="79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6"/>
      <c r="AI81" s="31"/>
      <c r="AJ81" s="31"/>
    </row>
    <row r="82" spans="1:36" x14ac:dyDescent="0.2">
      <c r="A82" s="32" t="s">
        <v>33</v>
      </c>
      <c r="B82" s="36">
        <v>79</v>
      </c>
      <c r="C82" s="36" t="str">
        <f t="shared" si="6"/>
        <v>UA-79</v>
      </c>
      <c r="D82" s="78">
        <f t="shared" si="5"/>
        <v>6209.7890056519682</v>
      </c>
      <c r="E82" s="175">
        <v>6028.921364710649</v>
      </c>
      <c r="F82" s="147">
        <v>5965.0948498176012</v>
      </c>
      <c r="G82" s="147">
        <v>5512.0078080000012</v>
      </c>
      <c r="H82" s="147">
        <f t="shared" si="7"/>
        <v>5367.2174345088015</v>
      </c>
      <c r="I82" s="147">
        <f t="shared" si="8"/>
        <v>5202.0102912544007</v>
      </c>
      <c r="J82" s="147">
        <f t="shared" si="9"/>
        <v>5172.68</v>
      </c>
      <c r="K82" s="147">
        <v>5036.8031480000009</v>
      </c>
      <c r="L82" s="147">
        <f t="shared" si="10"/>
        <v>4923.08</v>
      </c>
      <c r="M82" s="147">
        <v>4923.079565455585</v>
      </c>
      <c r="N82" s="147">
        <v>4767.6540436331443</v>
      </c>
      <c r="O82" s="37">
        <v>4584.2827342626388</v>
      </c>
      <c r="P82" s="167"/>
      <c r="Q82" s="167"/>
      <c r="R82" s="167"/>
      <c r="S82" s="79"/>
      <c r="T82" s="79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6"/>
      <c r="AI82" s="31"/>
      <c r="AJ82" s="31"/>
    </row>
    <row r="83" spans="1:36" x14ac:dyDescent="0.2">
      <c r="A83" s="32" t="s">
        <v>33</v>
      </c>
      <c r="B83" s="36">
        <v>80</v>
      </c>
      <c r="C83" s="36" t="str">
        <f t="shared" si="6"/>
        <v>UA-80</v>
      </c>
      <c r="D83" s="78">
        <f t="shared" si="5"/>
        <v>6271.9027422744621</v>
      </c>
      <c r="E83" s="175">
        <v>6089.2259633732638</v>
      </c>
      <c r="F83" s="147">
        <v>6024.7610204544017</v>
      </c>
      <c r="G83" s="147">
        <v>5567.1419520000009</v>
      </c>
      <c r="H83" s="147">
        <f t="shared" si="7"/>
        <v>5420.8996388352016</v>
      </c>
      <c r="I83" s="147">
        <f t="shared" si="8"/>
        <v>5254.0401154176006</v>
      </c>
      <c r="J83" s="147">
        <f t="shared" si="9"/>
        <v>5224.42</v>
      </c>
      <c r="K83" s="147">
        <v>5087.1805920000006</v>
      </c>
      <c r="L83" s="147">
        <f t="shared" si="10"/>
        <v>4972.32</v>
      </c>
      <c r="M83" s="147">
        <v>4972.3163335468334</v>
      </c>
      <c r="N83" s="147">
        <v>4815.3363679516115</v>
      </c>
      <c r="O83" s="37">
        <v>4630.1311230303954</v>
      </c>
      <c r="P83" s="167"/>
      <c r="Q83" s="167"/>
      <c r="R83" s="167"/>
      <c r="S83" s="79"/>
      <c r="T83" s="79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6"/>
      <c r="AI83" s="31"/>
      <c r="AJ83" s="31"/>
    </row>
    <row r="84" spans="1:36" x14ac:dyDescent="0.2">
      <c r="A84" s="32" t="s">
        <v>33</v>
      </c>
      <c r="B84" s="36">
        <v>81</v>
      </c>
      <c r="C84" s="36" t="str">
        <f t="shared" si="6"/>
        <v>UA-81</v>
      </c>
      <c r="D84" s="78">
        <f t="shared" si="5"/>
        <v>6334.6287325822541</v>
      </c>
      <c r="E84" s="175">
        <v>6150.1249830895667</v>
      </c>
      <c r="F84" s="147">
        <v>6085.0153191744012</v>
      </c>
      <c r="G84" s="147">
        <v>5622.8195520000008</v>
      </c>
      <c r="H84" s="147">
        <f t="shared" si="7"/>
        <v>5475.1160486880017</v>
      </c>
      <c r="I84" s="147">
        <f t="shared" si="8"/>
        <v>5306.5877018440005</v>
      </c>
      <c r="J84" s="147">
        <f t="shared" si="9"/>
        <v>5276.67</v>
      </c>
      <c r="K84" s="147">
        <v>5138.0593550000012</v>
      </c>
      <c r="L84" s="147">
        <f t="shared" si="10"/>
        <v>5022.05</v>
      </c>
      <c r="M84" s="147">
        <v>5022.0547863202328</v>
      </c>
      <c r="N84" s="147">
        <v>4863.5045383693905</v>
      </c>
      <c r="O84" s="37">
        <v>4676.4466715090293</v>
      </c>
      <c r="P84" s="167"/>
      <c r="Q84" s="167"/>
      <c r="R84" s="167"/>
      <c r="S84" s="79"/>
      <c r="T84" s="79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6"/>
      <c r="AI84" s="31"/>
      <c r="AJ84" s="31"/>
    </row>
    <row r="85" spans="1:36" x14ac:dyDescent="0.2">
      <c r="A85" s="32" t="s">
        <v>33</v>
      </c>
      <c r="B85" s="36">
        <v>82</v>
      </c>
      <c r="C85" s="36" t="str">
        <f t="shared" si="6"/>
        <v>UA-82</v>
      </c>
      <c r="D85" s="78">
        <f t="shared" si="5"/>
        <v>6397.954971601127</v>
      </c>
      <c r="E85" s="175">
        <v>6211.6067685447833</v>
      </c>
      <c r="F85" s="147">
        <v>6145.8462140544016</v>
      </c>
      <c r="G85" s="147">
        <v>5679.0299520000008</v>
      </c>
      <c r="H85" s="147">
        <f t="shared" si="7"/>
        <v>5529.8557619136009</v>
      </c>
      <c r="I85" s="147">
        <f t="shared" si="8"/>
        <v>5359.6424839568008</v>
      </c>
      <c r="J85" s="147">
        <f t="shared" si="9"/>
        <v>5329.42</v>
      </c>
      <c r="K85" s="147">
        <v>5189.4292060000007</v>
      </c>
      <c r="L85" s="147">
        <f t="shared" si="10"/>
        <v>5072.26</v>
      </c>
      <c r="M85" s="147">
        <v>5072.2590891556338</v>
      </c>
      <c r="N85" s="147">
        <v>4912.1238515936802</v>
      </c>
      <c r="O85" s="37">
        <v>4723.1960111477692</v>
      </c>
      <c r="P85" s="167"/>
      <c r="Q85" s="167"/>
      <c r="R85" s="167"/>
      <c r="S85" s="79"/>
      <c r="T85" s="79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6"/>
      <c r="AI85" s="31"/>
      <c r="AJ85" s="31"/>
    </row>
    <row r="86" spans="1:36" x14ac:dyDescent="0.2">
      <c r="A86" s="32" t="s">
        <v>33</v>
      </c>
      <c r="B86" s="36">
        <v>83</v>
      </c>
      <c r="C86" s="36" t="str">
        <f t="shared" si="6"/>
        <v>UA-83</v>
      </c>
      <c r="D86" s="78">
        <f t="shared" si="5"/>
        <v>6461.9534891764079</v>
      </c>
      <c r="E86" s="175">
        <v>6273.7412516275799</v>
      </c>
      <c r="F86" s="147">
        <v>6207.322896633601</v>
      </c>
      <c r="G86" s="147">
        <v>5735.8370880000002</v>
      </c>
      <c r="H86" s="147">
        <f t="shared" si="7"/>
        <v>5585.162387126401</v>
      </c>
      <c r="I86" s="147">
        <f t="shared" si="8"/>
        <v>5413.2467280632009</v>
      </c>
      <c r="J86" s="147">
        <f t="shared" si="9"/>
        <v>5382.73</v>
      </c>
      <c r="K86" s="147">
        <v>5241.3310690000008</v>
      </c>
      <c r="L86" s="147">
        <f t="shared" si="10"/>
        <v>5122.99</v>
      </c>
      <c r="M86" s="147">
        <v>5122.9889664199536</v>
      </c>
      <c r="N86" s="147">
        <v>4961.2521464458205</v>
      </c>
      <c r="O86" s="37">
        <v>4770.4347561979039</v>
      </c>
      <c r="P86" s="167"/>
      <c r="Q86" s="167"/>
      <c r="R86" s="167"/>
      <c r="S86" s="79"/>
      <c r="T86" s="79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6"/>
      <c r="AI86" s="31"/>
      <c r="AJ86" s="31"/>
    </row>
    <row r="87" spans="1:36" x14ac:dyDescent="0.2">
      <c r="A87" s="32" t="s">
        <v>33</v>
      </c>
      <c r="B87" s="36">
        <v>84</v>
      </c>
      <c r="C87" s="36" t="str">
        <f t="shared" si="6"/>
        <v>UA-84</v>
      </c>
      <c r="D87" s="78">
        <f t="shared" si="5"/>
        <v>6526.5642604369905</v>
      </c>
      <c r="E87" s="175">
        <v>6336.4701557640683</v>
      </c>
      <c r="F87" s="147">
        <v>6269.3877072960013</v>
      </c>
      <c r="G87" s="147">
        <v>5793.1876800000009</v>
      </c>
      <c r="H87" s="147">
        <f t="shared" si="7"/>
        <v>5641.014120019202</v>
      </c>
      <c r="I87" s="147">
        <f t="shared" si="8"/>
        <v>5467.3793010096006</v>
      </c>
      <c r="J87" s="147">
        <f t="shared" si="9"/>
        <v>5436.55</v>
      </c>
      <c r="K87" s="147">
        <v>5293.744482000001</v>
      </c>
      <c r="L87" s="147">
        <f t="shared" si="10"/>
        <v>5174.22</v>
      </c>
      <c r="M87" s="147">
        <v>5174.2205283664271</v>
      </c>
      <c r="N87" s="147">
        <v>5010.8662873972762</v>
      </c>
      <c r="O87" s="37">
        <v>4818.1406609589194</v>
      </c>
      <c r="P87" s="167"/>
      <c r="Q87" s="167"/>
      <c r="R87" s="167"/>
      <c r="S87" s="79"/>
      <c r="T87" s="79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6"/>
      <c r="AI87" s="31"/>
      <c r="AJ87" s="31"/>
    </row>
    <row r="88" spans="1:36" x14ac:dyDescent="0.2">
      <c r="A88" s="32" t="s">
        <v>33</v>
      </c>
      <c r="B88" s="36">
        <v>85</v>
      </c>
      <c r="C88" s="36" t="str">
        <f t="shared" si="6"/>
        <v>UA-85</v>
      </c>
      <c r="D88" s="78">
        <f t="shared" si="5"/>
        <v>6591.847310253982</v>
      </c>
      <c r="E88" s="175">
        <v>6399.8517575281376</v>
      </c>
      <c r="F88" s="147">
        <v>6332.0983056576015</v>
      </c>
      <c r="G88" s="147">
        <v>5851.1350080000011</v>
      </c>
      <c r="H88" s="147">
        <f t="shared" si="7"/>
        <v>5697.4327648992012</v>
      </c>
      <c r="I88" s="147">
        <f t="shared" si="8"/>
        <v>5522.061335949601</v>
      </c>
      <c r="J88" s="147">
        <f t="shared" si="9"/>
        <v>5490.93</v>
      </c>
      <c r="K88" s="147">
        <v>5346.6899070000009</v>
      </c>
      <c r="L88" s="147">
        <f t="shared" si="10"/>
        <v>5225.97</v>
      </c>
      <c r="M88" s="147">
        <v>5225.9657198684372</v>
      </c>
      <c r="N88" s="147">
        <v>5060.9778422123163</v>
      </c>
      <c r="O88" s="37">
        <v>4866.3248482810732</v>
      </c>
      <c r="P88" s="167"/>
      <c r="Q88" s="167"/>
      <c r="R88" s="167"/>
      <c r="S88" s="79"/>
      <c r="T88" s="79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6"/>
      <c r="AI88" s="31"/>
      <c r="AJ88" s="31"/>
    </row>
    <row r="89" spans="1:36" x14ac:dyDescent="0.2">
      <c r="A89" s="32" t="s">
        <v>33</v>
      </c>
      <c r="B89" s="36">
        <v>86</v>
      </c>
      <c r="C89" s="36" t="str">
        <f t="shared" si="6"/>
        <v>UA-86</v>
      </c>
      <c r="D89" s="78">
        <f t="shared" si="5"/>
        <v>6657.7546187304943</v>
      </c>
      <c r="E89" s="175">
        <v>6463.8394356606741</v>
      </c>
      <c r="F89" s="147">
        <v>6395.4085640256008</v>
      </c>
      <c r="G89" s="147">
        <v>5909.6364480000002</v>
      </c>
      <c r="H89" s="147">
        <f t="shared" si="7"/>
        <v>5754.3965174592013</v>
      </c>
      <c r="I89" s="147">
        <f t="shared" si="8"/>
        <v>5577.2716997296002</v>
      </c>
      <c r="J89" s="147">
        <f t="shared" si="9"/>
        <v>5545.83</v>
      </c>
      <c r="K89" s="147">
        <v>5400.1468820000009</v>
      </c>
      <c r="L89" s="147">
        <f t="shared" si="10"/>
        <v>5278.22</v>
      </c>
      <c r="M89" s="147">
        <v>5278.2245409259849</v>
      </c>
      <c r="N89" s="147">
        <v>5111.5868108909408</v>
      </c>
      <c r="O89" s="37">
        <v>4914.9873181643661</v>
      </c>
      <c r="P89" s="167"/>
      <c r="Q89" s="167"/>
      <c r="R89" s="167"/>
      <c r="S89" s="79"/>
      <c r="T89" s="79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6"/>
      <c r="AI89" s="31"/>
      <c r="AJ89" s="31"/>
    </row>
    <row r="90" spans="1:36" x14ac:dyDescent="0.2">
      <c r="A90" s="32" t="s">
        <v>33</v>
      </c>
      <c r="B90" s="36">
        <v>87</v>
      </c>
      <c r="C90" s="36" t="str">
        <f t="shared" si="6"/>
        <v>UA-87</v>
      </c>
      <c r="D90" s="78">
        <f t="shared" si="5"/>
        <v>6724.3462107376399</v>
      </c>
      <c r="E90" s="175">
        <v>6528.4914667355724</v>
      </c>
      <c r="F90" s="147">
        <v>6459.3761420160017</v>
      </c>
      <c r="G90" s="147">
        <v>5968.745280000001</v>
      </c>
      <c r="H90" s="147">
        <f t="shared" si="7"/>
        <v>5811.9598884672023</v>
      </c>
      <c r="I90" s="147">
        <f t="shared" si="8"/>
        <v>5633.0632252336009</v>
      </c>
      <c r="J90" s="147">
        <f t="shared" si="9"/>
        <v>5601.3</v>
      </c>
      <c r="K90" s="147">
        <v>5454.1665620000012</v>
      </c>
      <c r="L90" s="147">
        <f t="shared" si="10"/>
        <v>5331.02</v>
      </c>
      <c r="M90" s="147">
        <v>5331.02088128584</v>
      </c>
      <c r="N90" s="147">
        <v>5162.7163289616892</v>
      </c>
      <c r="O90" s="37">
        <v>4964.1503163093166</v>
      </c>
      <c r="P90" s="167"/>
      <c r="Q90" s="167"/>
      <c r="R90" s="167"/>
      <c r="S90" s="79"/>
      <c r="T90" s="79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6"/>
      <c r="AI90" s="31"/>
      <c r="AJ90" s="31"/>
    </row>
    <row r="91" spans="1:36" x14ac:dyDescent="0.2">
      <c r="A91" s="32" t="s">
        <v>33</v>
      </c>
      <c r="B91" s="36">
        <v>88</v>
      </c>
      <c r="C91" s="36" t="str">
        <f t="shared" si="6"/>
        <v>UA-88</v>
      </c>
      <c r="D91" s="78">
        <f t="shared" ref="D91:D147" si="11">+E91*103%</f>
        <v>6791.598076326969</v>
      </c>
      <c r="E91" s="175">
        <v>6593.7845401232707</v>
      </c>
      <c r="F91" s="147">
        <v>6523.9779757823999</v>
      </c>
      <c r="G91" s="147">
        <v>6028.440192</v>
      </c>
      <c r="H91" s="147">
        <f t="shared" si="7"/>
        <v>5870.0792693088006</v>
      </c>
      <c r="I91" s="147">
        <f t="shared" si="8"/>
        <v>5689.3936461543999</v>
      </c>
      <c r="J91" s="147">
        <f t="shared" si="9"/>
        <v>5657.32</v>
      </c>
      <c r="K91" s="147">
        <v>5508.7080230000001</v>
      </c>
      <c r="L91" s="147">
        <f t="shared" si="10"/>
        <v>5384.33</v>
      </c>
      <c r="M91" s="147">
        <v>5384.33085120123</v>
      </c>
      <c r="N91" s="147">
        <v>5214.3432608960202</v>
      </c>
      <c r="O91" s="37">
        <v>5013.7915970154036</v>
      </c>
      <c r="P91" s="167"/>
      <c r="Q91" s="167"/>
      <c r="R91" s="167"/>
      <c r="S91" s="79"/>
      <c r="T91" s="79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6"/>
      <c r="AI91" s="31"/>
      <c r="AJ91" s="31"/>
    </row>
    <row r="92" spans="1:36" x14ac:dyDescent="0.2">
      <c r="A92" s="32" t="s">
        <v>33</v>
      </c>
      <c r="B92" s="36">
        <v>89</v>
      </c>
      <c r="C92" s="36" t="str">
        <f t="shared" si="6"/>
        <v>UA-89</v>
      </c>
      <c r="D92" s="78">
        <f t="shared" si="11"/>
        <v>6859.4742005758244</v>
      </c>
      <c r="E92" s="175">
        <v>6659.6836898794409</v>
      </c>
      <c r="F92" s="147">
        <v>6589.1794695552007</v>
      </c>
      <c r="G92" s="147">
        <v>6088.6892160000007</v>
      </c>
      <c r="H92" s="147">
        <f t="shared" si="7"/>
        <v>5928.7546599840007</v>
      </c>
      <c r="I92" s="147">
        <f t="shared" si="8"/>
        <v>5746.262962492</v>
      </c>
      <c r="J92" s="147">
        <f t="shared" si="9"/>
        <v>5713.86</v>
      </c>
      <c r="K92" s="147">
        <v>5563.7712650000003</v>
      </c>
      <c r="L92" s="147">
        <f t="shared" si="10"/>
        <v>5438.15</v>
      </c>
      <c r="M92" s="147">
        <v>5438.1544506721566</v>
      </c>
      <c r="N92" s="147">
        <v>5266.4676066939346</v>
      </c>
      <c r="O92" s="37">
        <v>5063.9111602826297</v>
      </c>
      <c r="P92" s="167"/>
      <c r="Q92" s="167"/>
      <c r="R92" s="167"/>
      <c r="S92" s="79"/>
      <c r="T92" s="79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6"/>
      <c r="AI92" s="31"/>
      <c r="AJ92" s="31"/>
    </row>
    <row r="93" spans="1:36" x14ac:dyDescent="0.2">
      <c r="A93" s="32" t="s">
        <v>33</v>
      </c>
      <c r="B93" s="36">
        <v>90</v>
      </c>
      <c r="C93" s="36" t="str">
        <f t="shared" si="6"/>
        <v>UA-90</v>
      </c>
      <c r="D93" s="78">
        <f t="shared" si="11"/>
        <v>6928.0946332264175</v>
      </c>
      <c r="E93" s="175">
        <v>6726.3054691518619</v>
      </c>
      <c r="F93" s="147">
        <v>6655.0959425664014</v>
      </c>
      <c r="G93" s="147">
        <v>6149.5989120000013</v>
      </c>
      <c r="H93" s="147">
        <f t="shared" si="7"/>
        <v>5988.0623755680008</v>
      </c>
      <c r="I93" s="147">
        <f t="shared" si="8"/>
        <v>5803.7451402839997</v>
      </c>
      <c r="J93" s="147">
        <f t="shared" si="9"/>
        <v>5771.02</v>
      </c>
      <c r="K93" s="147">
        <v>5619.4279050000005</v>
      </c>
      <c r="L93" s="147">
        <f t="shared" si="10"/>
        <v>5492.55</v>
      </c>
      <c r="M93" s="147">
        <v>5492.5514040655444</v>
      </c>
      <c r="N93" s="147">
        <v>5319.1472051767814</v>
      </c>
      <c r="O93" s="37">
        <v>5114.56462036229</v>
      </c>
      <c r="P93" s="167"/>
      <c r="Q93" s="167"/>
      <c r="R93" s="167"/>
      <c r="S93" s="79"/>
      <c r="T93" s="79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6"/>
      <c r="AI93" s="31"/>
      <c r="AJ93" s="31"/>
    </row>
    <row r="94" spans="1:36" x14ac:dyDescent="0.2">
      <c r="A94" s="32" t="s">
        <v>33</v>
      </c>
      <c r="B94" s="36">
        <v>91</v>
      </c>
      <c r="C94" s="36" t="str">
        <f t="shared" si="6"/>
        <v>UA-91</v>
      </c>
      <c r="D94" s="78">
        <f t="shared" si="11"/>
        <v>6997.3753394591959</v>
      </c>
      <c r="E94" s="175">
        <v>6793.5682907370829</v>
      </c>
      <c r="F94" s="147">
        <v>6721.6466713536001</v>
      </c>
      <c r="G94" s="147">
        <v>6211.0946880000001</v>
      </c>
      <c r="H94" s="147">
        <f t="shared" si="7"/>
        <v>6047.9370031392018</v>
      </c>
      <c r="I94" s="147">
        <f t="shared" si="8"/>
        <v>5861.776780069601</v>
      </c>
      <c r="J94" s="147">
        <f t="shared" si="9"/>
        <v>5828.73</v>
      </c>
      <c r="K94" s="147">
        <v>5675.6165570000012</v>
      </c>
      <c r="L94" s="147">
        <f t="shared" si="10"/>
        <v>5547.47</v>
      </c>
      <c r="M94" s="147">
        <v>5547.4739318878546</v>
      </c>
      <c r="N94" s="147">
        <v>5372.3357852874833</v>
      </c>
      <c r="O94" s="37">
        <v>5165.7074858533488</v>
      </c>
      <c r="P94" s="167"/>
      <c r="Q94" s="167"/>
      <c r="R94" s="167"/>
      <c r="S94" s="79"/>
      <c r="T94" s="79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6"/>
      <c r="AI94" s="31"/>
      <c r="AJ94" s="31"/>
    </row>
    <row r="95" spans="1:36" x14ac:dyDescent="0.2">
      <c r="A95" s="32" t="s">
        <v>33</v>
      </c>
      <c r="B95" s="36">
        <v>92</v>
      </c>
      <c r="C95" s="36" t="str">
        <f t="shared" si="6"/>
        <v>UA-92</v>
      </c>
      <c r="D95" s="78">
        <f t="shared" si="11"/>
        <v>7067.3523341968294</v>
      </c>
      <c r="E95" s="175">
        <v>6861.5071205794457</v>
      </c>
      <c r="F95" s="147">
        <v>6788.8662516864015</v>
      </c>
      <c r="G95" s="147">
        <v>6273.2085120000011</v>
      </c>
      <c r="H95" s="147">
        <f t="shared" si="7"/>
        <v>6108.422151312001</v>
      </c>
      <c r="I95" s="147">
        <f t="shared" si="8"/>
        <v>5920.4001481559999</v>
      </c>
      <c r="J95" s="147">
        <f t="shared" si="9"/>
        <v>5887.02</v>
      </c>
      <c r="K95" s="147">
        <v>5732.3781450000006</v>
      </c>
      <c r="L95" s="147">
        <f t="shared" si="10"/>
        <v>5602.95</v>
      </c>
      <c r="M95" s="147">
        <v>5602.9459238858535</v>
      </c>
      <c r="N95" s="147">
        <v>5426.0564825545744</v>
      </c>
      <c r="O95" s="37">
        <v>5217.3620024563215</v>
      </c>
      <c r="P95" s="167"/>
      <c r="Q95" s="167"/>
      <c r="R95" s="167"/>
      <c r="S95" s="79"/>
      <c r="T95" s="79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6"/>
      <c r="AI95" s="31"/>
      <c r="AJ95" s="31"/>
    </row>
    <row r="96" spans="1:36" x14ac:dyDescent="0.2">
      <c r="A96" s="32" t="s">
        <v>33</v>
      </c>
      <c r="B96" s="36">
        <v>93</v>
      </c>
      <c r="C96" s="36" t="str">
        <f t="shared" si="6"/>
        <v>UA-93</v>
      </c>
      <c r="D96" s="78">
        <f t="shared" si="11"/>
        <v>7138.0256174393135</v>
      </c>
      <c r="E96" s="175">
        <v>6930.1219586789448</v>
      </c>
      <c r="F96" s="147">
        <v>6856.7546835648018</v>
      </c>
      <c r="G96" s="147">
        <v>6335.9403840000014</v>
      </c>
      <c r="H96" s="147">
        <f t="shared" si="7"/>
        <v>6169.5069179328011</v>
      </c>
      <c r="I96" s="147">
        <f t="shared" si="8"/>
        <v>5979.6046779664002</v>
      </c>
      <c r="J96" s="147">
        <f t="shared" si="9"/>
        <v>5945.89</v>
      </c>
      <c r="K96" s="147">
        <v>5789.7024380000003</v>
      </c>
      <c r="L96" s="147">
        <f t="shared" si="10"/>
        <v>5658.98</v>
      </c>
      <c r="M96" s="147">
        <v>5658.9793249329296</v>
      </c>
      <c r="N96" s="147">
        <v>5480.3208647423298</v>
      </c>
      <c r="O96" s="37">
        <v>5269.5392930214712</v>
      </c>
      <c r="P96" s="167"/>
      <c r="Q96" s="167"/>
      <c r="R96" s="167"/>
      <c r="S96" s="79"/>
      <c r="T96" s="79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6"/>
      <c r="AI96" s="31"/>
      <c r="AJ96" s="31"/>
    </row>
    <row r="97" spans="1:36" x14ac:dyDescent="0.2">
      <c r="A97" s="32" t="s">
        <v>33</v>
      </c>
      <c r="B97" s="36">
        <v>94</v>
      </c>
      <c r="C97" s="36" t="str">
        <f t="shared" si="6"/>
        <v>UA-94</v>
      </c>
      <c r="D97" s="78">
        <f t="shared" si="11"/>
        <v>7209.4071941608709</v>
      </c>
      <c r="E97" s="175">
        <v>6999.4244603503603</v>
      </c>
      <c r="F97" s="147">
        <v>6925.3234989120019</v>
      </c>
      <c r="G97" s="147">
        <v>6399.3009600000014</v>
      </c>
      <c r="H97" s="147">
        <f t="shared" si="7"/>
        <v>6231.2022051552012</v>
      </c>
      <c r="I97" s="147">
        <f t="shared" si="8"/>
        <v>6039.4009360775999</v>
      </c>
      <c r="J97" s="147">
        <f t="shared" si="9"/>
        <v>6005.35</v>
      </c>
      <c r="K97" s="147">
        <v>5847.5996670000004</v>
      </c>
      <c r="L97" s="147">
        <f t="shared" si="10"/>
        <v>5715.57</v>
      </c>
      <c r="M97" s="147">
        <v>5715.5741350290809</v>
      </c>
      <c r="N97" s="147">
        <v>5535.128931850747</v>
      </c>
      <c r="O97" s="37">
        <v>5322.2393575487949</v>
      </c>
      <c r="P97" s="167"/>
      <c r="Q97" s="167"/>
      <c r="R97" s="167"/>
      <c r="S97" s="79"/>
      <c r="T97" s="79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6"/>
      <c r="AI97" s="31"/>
      <c r="AJ97" s="31"/>
    </row>
    <row r="98" spans="1:36" x14ac:dyDescent="0.2">
      <c r="A98" s="32" t="s">
        <v>33</v>
      </c>
      <c r="B98" s="36">
        <v>95</v>
      </c>
      <c r="C98" s="36" t="str">
        <f t="shared" si="6"/>
        <v>UA-95</v>
      </c>
      <c r="D98" s="78">
        <f t="shared" si="11"/>
        <v>7281.4970643615015</v>
      </c>
      <c r="E98" s="175">
        <v>7069.4146255936903</v>
      </c>
      <c r="F98" s="147">
        <v>6994.572697728001</v>
      </c>
      <c r="G98" s="147">
        <v>6463.2902400000003</v>
      </c>
      <c r="H98" s="147">
        <f t="shared" si="7"/>
        <v>6293.5080129792013</v>
      </c>
      <c r="I98" s="147">
        <f t="shared" si="8"/>
        <v>6099.7889224896007</v>
      </c>
      <c r="J98" s="147">
        <f t="shared" si="9"/>
        <v>6065.4</v>
      </c>
      <c r="K98" s="147">
        <v>5906.069832000001</v>
      </c>
      <c r="L98" s="147">
        <f t="shared" si="10"/>
        <v>5772.72</v>
      </c>
      <c r="M98" s="147">
        <v>5772.7184093009228</v>
      </c>
      <c r="N98" s="147">
        <v>5590.4691161155561</v>
      </c>
      <c r="O98" s="37">
        <v>5375.4510731880346</v>
      </c>
      <c r="P98" s="167"/>
      <c r="Q98" s="167"/>
      <c r="R98" s="167"/>
      <c r="S98" s="79"/>
      <c r="T98" s="79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6"/>
      <c r="AI98" s="31"/>
      <c r="AJ98" s="31"/>
    </row>
    <row r="99" spans="1:36" x14ac:dyDescent="0.2">
      <c r="A99" s="32" t="s">
        <v>33</v>
      </c>
      <c r="B99" s="36">
        <v>96</v>
      </c>
      <c r="C99" s="36" t="str">
        <f t="shared" si="6"/>
        <v>UA-96</v>
      </c>
      <c r="D99" s="78">
        <f t="shared" si="11"/>
        <v>7354.31923798965</v>
      </c>
      <c r="E99" s="175">
        <v>7140.1157650384948</v>
      </c>
      <c r="F99" s="147">
        <v>7064.5253438592017</v>
      </c>
      <c r="G99" s="147">
        <v>6527.9295360000015</v>
      </c>
      <c r="H99" s="147">
        <f t="shared" si="7"/>
        <v>6356.4570478656015</v>
      </c>
      <c r="I99" s="147">
        <f t="shared" si="8"/>
        <v>6160.8003369328007</v>
      </c>
      <c r="J99" s="147">
        <f t="shared" si="9"/>
        <v>6126.06</v>
      </c>
      <c r="K99" s="147">
        <v>5965.1436260000009</v>
      </c>
      <c r="L99" s="147">
        <f t="shared" si="10"/>
        <v>5830.46</v>
      </c>
      <c r="M99" s="147">
        <v>5830.4599272419928</v>
      </c>
      <c r="N99" s="147">
        <v>5646.3876885938344</v>
      </c>
      <c r="O99" s="37">
        <v>5429.218931340225</v>
      </c>
      <c r="P99" s="167"/>
      <c r="Q99" s="167"/>
      <c r="R99" s="167"/>
      <c r="S99" s="79"/>
      <c r="T99" s="79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6"/>
      <c r="AI99" s="31"/>
      <c r="AJ99" s="31"/>
    </row>
    <row r="100" spans="1:36" x14ac:dyDescent="0.2">
      <c r="A100" s="32" t="s">
        <v>33</v>
      </c>
      <c r="B100" s="36">
        <v>97</v>
      </c>
      <c r="C100" s="36" t="str">
        <f t="shared" si="6"/>
        <v>UA-97</v>
      </c>
      <c r="D100" s="78">
        <f t="shared" si="11"/>
        <v>7427.8617100710917</v>
      </c>
      <c r="E100" s="175">
        <v>7211.5162233699921</v>
      </c>
      <c r="F100" s="147">
        <v>7135.1699053824004</v>
      </c>
      <c r="G100" s="147">
        <v>6593.2081920000001</v>
      </c>
      <c r="H100" s="147">
        <f t="shared" si="7"/>
        <v>6420.0166033536025</v>
      </c>
      <c r="I100" s="147">
        <f t="shared" si="8"/>
        <v>6222.403479676801</v>
      </c>
      <c r="J100" s="147">
        <f t="shared" si="9"/>
        <v>6187.32</v>
      </c>
      <c r="K100" s="147">
        <v>6024.7903560000013</v>
      </c>
      <c r="L100" s="147">
        <f t="shared" si="10"/>
        <v>5888.76</v>
      </c>
      <c r="M100" s="147">
        <v>5888.7628542321409</v>
      </c>
      <c r="N100" s="147">
        <v>5702.8499459927762</v>
      </c>
      <c r="O100" s="37">
        <v>5483.5095634545924</v>
      </c>
      <c r="P100" s="167"/>
      <c r="Q100" s="167"/>
      <c r="R100" s="167"/>
      <c r="S100" s="79"/>
      <c r="T100" s="79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6"/>
      <c r="AI100" s="31"/>
      <c r="AJ100" s="31"/>
    </row>
    <row r="101" spans="1:36" x14ac:dyDescent="0.2">
      <c r="A101" s="32" t="s">
        <v>33</v>
      </c>
      <c r="B101" s="36">
        <v>98</v>
      </c>
      <c r="C101" s="36" t="str">
        <f t="shared" si="6"/>
        <v>UA-98</v>
      </c>
      <c r="D101" s="78">
        <f t="shared" si="11"/>
        <v>7502.1484905542738</v>
      </c>
      <c r="E101" s="175">
        <v>7283.6393112177411</v>
      </c>
      <c r="F101" s="147">
        <v>7206.5294461440008</v>
      </c>
      <c r="G101" s="147">
        <v>6659.1475200000004</v>
      </c>
      <c r="H101" s="147">
        <f t="shared" si="7"/>
        <v>6484.2193859040008</v>
      </c>
      <c r="I101" s="147">
        <f t="shared" si="8"/>
        <v>6284.6300504519995</v>
      </c>
      <c r="J101" s="147">
        <f t="shared" si="9"/>
        <v>6249.2</v>
      </c>
      <c r="K101" s="147">
        <v>6085.0407150000001</v>
      </c>
      <c r="L101" s="147">
        <f t="shared" si="10"/>
        <v>5947.65</v>
      </c>
      <c r="M101" s="147">
        <v>5947.6510800181304</v>
      </c>
      <c r="N101" s="147">
        <v>5759.8790238409165</v>
      </c>
      <c r="O101" s="37">
        <v>5538.3452152316504</v>
      </c>
      <c r="P101" s="167"/>
      <c r="Q101" s="167"/>
      <c r="R101" s="167"/>
      <c r="S101" s="79"/>
      <c r="T101" s="79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6"/>
      <c r="AI101" s="31"/>
      <c r="AJ101" s="31"/>
    </row>
    <row r="102" spans="1:36" x14ac:dyDescent="0.2">
      <c r="A102" s="32" t="s">
        <v>33</v>
      </c>
      <c r="B102" s="36">
        <v>99</v>
      </c>
      <c r="C102" s="36" t="str">
        <f t="shared" si="6"/>
        <v>UA-99</v>
      </c>
      <c r="D102" s="78">
        <f t="shared" si="11"/>
        <v>7577.1435645165293</v>
      </c>
      <c r="E102" s="175">
        <v>7356.4500626374065</v>
      </c>
      <c r="F102" s="147">
        <v>7278.5693703744009</v>
      </c>
      <c r="G102" s="147">
        <v>6725.7155520000006</v>
      </c>
      <c r="H102" s="147">
        <f t="shared" si="7"/>
        <v>6549.0435912096009</v>
      </c>
      <c r="I102" s="147">
        <f t="shared" si="8"/>
        <v>6347.4589161047998</v>
      </c>
      <c r="J102" s="147">
        <f t="shared" si="9"/>
        <v>6311.67</v>
      </c>
      <c r="K102" s="147">
        <v>6145.8742410000004</v>
      </c>
      <c r="L102" s="147">
        <f t="shared" si="10"/>
        <v>6007.11</v>
      </c>
      <c r="M102" s="147">
        <v>6007.1126597265802</v>
      </c>
      <c r="N102" s="147">
        <v>5817.4633543739883</v>
      </c>
      <c r="O102" s="37">
        <v>5593.7147638211427</v>
      </c>
      <c r="P102" s="167"/>
      <c r="Q102" s="167"/>
      <c r="R102" s="167"/>
      <c r="S102" s="79"/>
      <c r="T102" s="79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6"/>
      <c r="AI102" s="31"/>
      <c r="AJ102" s="31"/>
    </row>
    <row r="103" spans="1:36" x14ac:dyDescent="0.2">
      <c r="A103" s="32" t="s">
        <v>33</v>
      </c>
      <c r="B103" s="36">
        <v>100</v>
      </c>
      <c r="C103" s="36" t="str">
        <f t="shared" si="6"/>
        <v>UA-100</v>
      </c>
      <c r="D103" s="78">
        <f t="shared" si="11"/>
        <v>7652.9429717516305</v>
      </c>
      <c r="E103" s="175">
        <v>7430.0417201472137</v>
      </c>
      <c r="F103" s="147">
        <v>7351.3819334592008</v>
      </c>
      <c r="G103" s="147">
        <v>6792.9975360000008</v>
      </c>
      <c r="H103" s="147">
        <f t="shared" si="7"/>
        <v>6614.5546321920019</v>
      </c>
      <c r="I103" s="147">
        <f t="shared" si="8"/>
        <v>6410.9534760960005</v>
      </c>
      <c r="J103" s="147">
        <f t="shared" si="9"/>
        <v>6374.81</v>
      </c>
      <c r="K103" s="147">
        <v>6207.3523200000009</v>
      </c>
      <c r="L103" s="147">
        <f t="shared" si="10"/>
        <v>6067.2</v>
      </c>
      <c r="M103" s="147">
        <v>6067.1953728510298</v>
      </c>
      <c r="N103" s="147">
        <v>5875.6492086490707</v>
      </c>
      <c r="O103" s="37">
        <v>5649.662700624106</v>
      </c>
      <c r="P103" s="167"/>
      <c r="Q103" s="167"/>
      <c r="R103" s="167"/>
      <c r="S103" s="79"/>
      <c r="T103" s="79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6"/>
      <c r="AI103" s="31"/>
      <c r="AJ103" s="31"/>
    </row>
    <row r="104" spans="1:36" x14ac:dyDescent="0.2">
      <c r="A104" s="32" t="s">
        <v>33</v>
      </c>
      <c r="B104" s="36">
        <v>101</v>
      </c>
      <c r="C104" s="36" t="str">
        <f t="shared" si="6"/>
        <v>UA-101</v>
      </c>
      <c r="D104" s="78">
        <f t="shared" si="11"/>
        <v>7729.4386674915841</v>
      </c>
      <c r="E104" s="175">
        <v>7504.3093859141591</v>
      </c>
      <c r="F104" s="147">
        <v>7424.8633480896005</v>
      </c>
      <c r="G104" s="147">
        <v>6860.8975680000003</v>
      </c>
      <c r="H104" s="147">
        <f t="shared" si="7"/>
        <v>6680.6761937760011</v>
      </c>
      <c r="I104" s="147">
        <f t="shared" si="8"/>
        <v>6475.0397643880005</v>
      </c>
      <c r="J104" s="147">
        <f t="shared" si="9"/>
        <v>6438.53</v>
      </c>
      <c r="K104" s="147">
        <v>6269.4033350000009</v>
      </c>
      <c r="L104" s="147">
        <f t="shared" si="10"/>
        <v>6127.85</v>
      </c>
      <c r="M104" s="147">
        <v>6127.8514398979378</v>
      </c>
      <c r="N104" s="147">
        <v>5934.3903156090819</v>
      </c>
      <c r="O104" s="37">
        <v>5706.1445342395018</v>
      </c>
      <c r="P104" s="167"/>
      <c r="Q104" s="167"/>
      <c r="R104" s="167"/>
      <c r="S104" s="79"/>
      <c r="T104" s="79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6"/>
      <c r="AI104" s="31"/>
      <c r="AJ104" s="31"/>
    </row>
    <row r="105" spans="1:36" x14ac:dyDescent="0.2">
      <c r="A105" s="32" t="s">
        <v>33</v>
      </c>
      <c r="B105" s="36">
        <v>102</v>
      </c>
      <c r="C105" s="36" t="str">
        <f t="shared" si="6"/>
        <v>UA-102</v>
      </c>
      <c r="D105" s="78">
        <f t="shared" si="11"/>
        <v>7806.7507014786061</v>
      </c>
      <c r="E105" s="175">
        <v>7579.3696130860253</v>
      </c>
      <c r="F105" s="147">
        <v>7499.1289334976018</v>
      </c>
      <c r="G105" s="147">
        <v>6929.5222080000012</v>
      </c>
      <c r="H105" s="147">
        <f t="shared" si="7"/>
        <v>6747.4954931904022</v>
      </c>
      <c r="I105" s="147">
        <f t="shared" si="8"/>
        <v>6539.8023135952008</v>
      </c>
      <c r="J105" s="147">
        <f t="shared" si="9"/>
        <v>6502.93</v>
      </c>
      <c r="K105" s="147">
        <v>6332.1091340000012</v>
      </c>
      <c r="L105" s="147">
        <f t="shared" si="10"/>
        <v>6189.14</v>
      </c>
      <c r="M105" s="147">
        <v>6189.1405852342305</v>
      </c>
      <c r="N105" s="147">
        <v>5993.7445140753734</v>
      </c>
      <c r="O105" s="37">
        <v>5763.2158789186278</v>
      </c>
      <c r="P105" s="167"/>
      <c r="Q105" s="167"/>
      <c r="R105" s="167"/>
      <c r="S105" s="79"/>
      <c r="T105" s="79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6"/>
      <c r="AI105" s="31"/>
      <c r="AJ105" s="31"/>
    </row>
    <row r="106" spans="1:36" x14ac:dyDescent="0.2">
      <c r="A106" s="32" t="s">
        <v>33</v>
      </c>
      <c r="B106" s="36">
        <v>103</v>
      </c>
      <c r="C106" s="36" t="str">
        <f t="shared" si="6"/>
        <v>UA-103</v>
      </c>
      <c r="D106" s="78">
        <f t="shared" si="11"/>
        <v>7884.8310538158103</v>
      </c>
      <c r="E106" s="175">
        <v>7655.1757804036988</v>
      </c>
      <c r="F106" s="147">
        <v>7574.1325619904019</v>
      </c>
      <c r="G106" s="147">
        <v>6998.8288320000011</v>
      </c>
      <c r="H106" s="147">
        <f t="shared" si="7"/>
        <v>6814.9798239744023</v>
      </c>
      <c r="I106" s="147">
        <f t="shared" si="8"/>
        <v>6605.2094239872013</v>
      </c>
      <c r="J106" s="147">
        <f t="shared" si="9"/>
        <v>6567.97</v>
      </c>
      <c r="K106" s="147">
        <v>6395.4390240000012</v>
      </c>
      <c r="L106" s="147">
        <f t="shared" si="10"/>
        <v>6251.04</v>
      </c>
      <c r="M106" s="147">
        <v>6251.0389191131344</v>
      </c>
      <c r="N106" s="147">
        <v>6053.6886685194022</v>
      </c>
      <c r="O106" s="37">
        <v>5820.8544889609639</v>
      </c>
      <c r="P106" s="167"/>
      <c r="Q106" s="167"/>
      <c r="R106" s="167"/>
      <c r="S106" s="79"/>
      <c r="T106" s="79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6"/>
      <c r="AI106" s="31"/>
      <c r="AJ106" s="31"/>
    </row>
    <row r="107" spans="1:36" x14ac:dyDescent="0.2">
      <c r="A107" s="32" t="s">
        <v>33</v>
      </c>
      <c r="B107" s="36">
        <v>104</v>
      </c>
      <c r="C107" s="36" t="str">
        <f t="shared" si="6"/>
        <v>UA-104</v>
      </c>
      <c r="D107" s="78">
        <f t="shared" si="11"/>
        <v>7963.6557145547504</v>
      </c>
      <c r="E107" s="175">
        <v>7731.7045772376214</v>
      </c>
      <c r="F107" s="147">
        <v>7649.8511697216009</v>
      </c>
      <c r="G107" s="147">
        <v>7068.7961280000009</v>
      </c>
      <c r="H107" s="147">
        <f t="shared" si="7"/>
        <v>6883.1073818208015</v>
      </c>
      <c r="I107" s="147">
        <f t="shared" si="8"/>
        <v>6671.2399624104</v>
      </c>
      <c r="J107" s="147">
        <f t="shared" si="9"/>
        <v>6633.63</v>
      </c>
      <c r="K107" s="147">
        <v>6459.3725430000004</v>
      </c>
      <c r="L107" s="147">
        <f t="shared" si="10"/>
        <v>6313.53</v>
      </c>
      <c r="M107" s="147">
        <v>6313.5344966612693</v>
      </c>
      <c r="N107" s="147">
        <v>6114.2112111769029</v>
      </c>
      <c r="O107" s="37">
        <v>5879.0492415162526</v>
      </c>
      <c r="P107" s="167"/>
      <c r="Q107" s="167"/>
      <c r="R107" s="167"/>
      <c r="S107" s="79"/>
      <c r="T107" s="79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6"/>
      <c r="AI107" s="31"/>
      <c r="AJ107" s="31"/>
    </row>
    <row r="108" spans="1:36" x14ac:dyDescent="0.2">
      <c r="A108" s="32" t="s">
        <v>33</v>
      </c>
      <c r="B108" s="36">
        <v>105</v>
      </c>
      <c r="C108" s="36" t="str">
        <f t="shared" si="6"/>
        <v>UA-105</v>
      </c>
      <c r="D108" s="78">
        <f t="shared" si="11"/>
        <v>8043.3087185149816</v>
      </c>
      <c r="E108" s="175">
        <v>7809.0375907912439</v>
      </c>
      <c r="F108" s="147">
        <v>7726.3654801536013</v>
      </c>
      <c r="G108" s="147">
        <v>7139.4986880000006</v>
      </c>
      <c r="H108" s="147">
        <f t="shared" si="7"/>
        <v>6951.9544818048016</v>
      </c>
      <c r="I108" s="147">
        <f t="shared" si="8"/>
        <v>6737.967894902401</v>
      </c>
      <c r="J108" s="147">
        <f t="shared" si="9"/>
        <v>6699.98</v>
      </c>
      <c r="K108" s="147">
        <v>6523.9813080000013</v>
      </c>
      <c r="L108" s="147">
        <f t="shared" si="10"/>
        <v>6376.68</v>
      </c>
      <c r="M108" s="147">
        <v>6376.675097372171</v>
      </c>
      <c r="N108" s="147">
        <v>6175.3584131049502</v>
      </c>
      <c r="O108" s="37">
        <v>5937.8446279855289</v>
      </c>
      <c r="P108" s="167"/>
      <c r="Q108" s="167"/>
      <c r="R108" s="167"/>
      <c r="S108" s="79"/>
      <c r="T108" s="79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6"/>
      <c r="AI108" s="31"/>
      <c r="AJ108" s="31"/>
    </row>
    <row r="109" spans="1:36" x14ac:dyDescent="0.2">
      <c r="A109" s="32" t="s">
        <v>33</v>
      </c>
      <c r="B109" s="36">
        <v>106</v>
      </c>
      <c r="C109" s="36" t="str">
        <f t="shared" si="6"/>
        <v>UA-106</v>
      </c>
      <c r="D109" s="78">
        <f t="shared" si="11"/>
        <v>8123.730040825395</v>
      </c>
      <c r="E109" s="175">
        <v>7887.1165444906746</v>
      </c>
      <c r="F109" s="147">
        <v>7803.6178336704015</v>
      </c>
      <c r="G109" s="147">
        <v>7210.883232000001</v>
      </c>
      <c r="H109" s="147">
        <f t="shared" si="7"/>
        <v>7021.4666131584008</v>
      </c>
      <c r="I109" s="147">
        <f t="shared" si="8"/>
        <v>6805.3403885791995</v>
      </c>
      <c r="J109" s="147">
        <f t="shared" si="9"/>
        <v>6766.97</v>
      </c>
      <c r="K109" s="147">
        <v>6589.214164</v>
      </c>
      <c r="L109" s="147">
        <f t="shared" si="10"/>
        <v>6440.44</v>
      </c>
      <c r="M109" s="147">
        <v>6440.4368314990716</v>
      </c>
      <c r="N109" s="147">
        <v>6237.1071387750062</v>
      </c>
      <c r="O109" s="37">
        <v>5997.2184026682753</v>
      </c>
      <c r="P109" s="167"/>
      <c r="Q109" s="167"/>
      <c r="R109" s="167"/>
      <c r="S109" s="79"/>
      <c r="T109" s="79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6"/>
      <c r="AI109" s="31"/>
      <c r="AJ109" s="31"/>
    </row>
    <row r="110" spans="1:36" x14ac:dyDescent="0.2">
      <c r="A110" s="32" t="s">
        <v>33</v>
      </c>
      <c r="B110" s="36">
        <v>107</v>
      </c>
      <c r="C110" s="36" t="str">
        <f t="shared" si="6"/>
        <v>UA-107</v>
      </c>
      <c r="D110" s="78">
        <f t="shared" si="11"/>
        <v>8204.967701382875</v>
      </c>
      <c r="E110" s="175">
        <v>7965.9880595950244</v>
      </c>
      <c r="F110" s="147">
        <v>7881.6543579648014</v>
      </c>
      <c r="G110" s="147">
        <v>7282.992384000001</v>
      </c>
      <c r="H110" s="147">
        <f t="shared" si="7"/>
        <v>7091.6764823424019</v>
      </c>
      <c r="I110" s="147">
        <f t="shared" si="8"/>
        <v>6873.3891431712009</v>
      </c>
      <c r="J110" s="147">
        <f t="shared" si="9"/>
        <v>6834.64</v>
      </c>
      <c r="K110" s="147">
        <v>6655.1018040000008</v>
      </c>
      <c r="L110" s="147">
        <f t="shared" si="10"/>
        <v>6504.84</v>
      </c>
      <c r="M110" s="147">
        <v>6504.843588788739</v>
      </c>
      <c r="N110" s="147">
        <v>6299.4805237156106</v>
      </c>
      <c r="O110" s="37">
        <v>6057.1928112650103</v>
      </c>
      <c r="P110" s="167"/>
      <c r="Q110" s="167"/>
      <c r="R110" s="167"/>
      <c r="S110" s="79"/>
      <c r="T110" s="79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6"/>
      <c r="AI110" s="31"/>
      <c r="AJ110" s="31"/>
    </row>
    <row r="111" spans="1:36" x14ac:dyDescent="0.2">
      <c r="A111" s="32" t="s">
        <v>33</v>
      </c>
      <c r="B111" s="36">
        <v>108</v>
      </c>
      <c r="C111" s="36" t="str">
        <f t="shared" si="6"/>
        <v>UA-108</v>
      </c>
      <c r="D111" s="78">
        <f t="shared" si="11"/>
        <v>8287.0217001874225</v>
      </c>
      <c r="E111" s="175">
        <v>8045.6521361042942</v>
      </c>
      <c r="F111" s="147">
        <v>7960.475053036801</v>
      </c>
      <c r="G111" s="147">
        <v>7355.8261440000006</v>
      </c>
      <c r="H111" s="147">
        <f t="shared" si="7"/>
        <v>7162.6058936640011</v>
      </c>
      <c r="I111" s="147">
        <f t="shared" si="8"/>
        <v>6942.1352918319999</v>
      </c>
      <c r="J111" s="147">
        <f t="shared" si="9"/>
        <v>6902.99</v>
      </c>
      <c r="K111" s="147">
        <v>6721.6646900000005</v>
      </c>
      <c r="L111" s="147">
        <f t="shared" si="10"/>
        <v>6569.9</v>
      </c>
      <c r="M111" s="147">
        <v>6569.8953692411751</v>
      </c>
      <c r="N111" s="147">
        <v>6362.4785679267625</v>
      </c>
      <c r="O111" s="37">
        <v>6117.7678537757329</v>
      </c>
      <c r="P111" s="167"/>
      <c r="Q111" s="167"/>
      <c r="R111" s="167"/>
      <c r="S111" s="79"/>
      <c r="T111" s="79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6"/>
      <c r="AI111" s="31"/>
      <c r="AJ111" s="31"/>
    </row>
    <row r="112" spans="1:36" x14ac:dyDescent="0.2">
      <c r="A112" s="32" t="s">
        <v>33</v>
      </c>
      <c r="B112" s="36">
        <v>109</v>
      </c>
      <c r="C112" s="36" t="str">
        <f t="shared" si="6"/>
        <v>UA-109</v>
      </c>
      <c r="D112" s="78">
        <f t="shared" si="11"/>
        <v>8369.8920372390403</v>
      </c>
      <c r="E112" s="175">
        <v>8126.1087740184857</v>
      </c>
      <c r="F112" s="147">
        <v>8040.0799188864021</v>
      </c>
      <c r="G112" s="147">
        <v>7429.3845120000015</v>
      </c>
      <c r="H112" s="147">
        <f t="shared" si="7"/>
        <v>7234.2330428160021</v>
      </c>
      <c r="I112" s="147">
        <f t="shared" si="8"/>
        <v>7011.5577014080009</v>
      </c>
      <c r="J112" s="147">
        <f t="shared" si="9"/>
        <v>6972.02</v>
      </c>
      <c r="K112" s="147">
        <v>6788.8823600000014</v>
      </c>
      <c r="L112" s="147">
        <f t="shared" si="10"/>
        <v>6635.6</v>
      </c>
      <c r="M112" s="147">
        <v>6635.6041177297611</v>
      </c>
      <c r="N112" s="147">
        <v>6426.1128391727307</v>
      </c>
      <c r="O112" s="37">
        <v>6178.9546530507023</v>
      </c>
      <c r="P112" s="167"/>
      <c r="Q112" s="167"/>
      <c r="R112" s="167"/>
      <c r="S112" s="79"/>
      <c r="T112" s="79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6"/>
      <c r="AI112" s="31"/>
      <c r="AJ112" s="31"/>
    </row>
    <row r="113" spans="1:36" x14ac:dyDescent="0.2">
      <c r="A113" s="32" t="s">
        <v>33</v>
      </c>
      <c r="B113" s="36">
        <v>110</v>
      </c>
      <c r="C113" s="36" t="str">
        <f t="shared" si="6"/>
        <v>UA-110</v>
      </c>
      <c r="D113" s="78">
        <f t="shared" si="11"/>
        <v>8453.6027224861664</v>
      </c>
      <c r="E113" s="175">
        <v>8207.3812839671518</v>
      </c>
      <c r="F113" s="147">
        <v>8120.492019360001</v>
      </c>
      <c r="G113" s="147">
        <v>7503.6888000000008</v>
      </c>
      <c r="H113" s="147">
        <f t="shared" si="7"/>
        <v>7306.5797341056023</v>
      </c>
      <c r="I113" s="147">
        <f t="shared" si="8"/>
        <v>7081.6775050528013</v>
      </c>
      <c r="J113" s="147">
        <f t="shared" si="9"/>
        <v>7041.75</v>
      </c>
      <c r="K113" s="147">
        <v>6856.7752760000012</v>
      </c>
      <c r="L113" s="147">
        <f t="shared" si="10"/>
        <v>6701.96</v>
      </c>
      <c r="M113" s="147">
        <v>6701.9578893811167</v>
      </c>
      <c r="N113" s="147">
        <v>6490.3717696892472</v>
      </c>
      <c r="O113" s="37">
        <v>6240.7420862396602</v>
      </c>
      <c r="P113" s="167"/>
      <c r="Q113" s="167"/>
      <c r="R113" s="167"/>
      <c r="S113" s="79"/>
      <c r="T113" s="79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6"/>
      <c r="AI113" s="31"/>
      <c r="AJ113" s="31"/>
    </row>
    <row r="114" spans="1:36" x14ac:dyDescent="0.2">
      <c r="A114" s="32" t="s">
        <v>33</v>
      </c>
      <c r="B114" s="36">
        <v>111</v>
      </c>
      <c r="C114" s="36" t="str">
        <f t="shared" si="6"/>
        <v>UA-111</v>
      </c>
      <c r="D114" s="78">
        <f t="shared" si="11"/>
        <v>8538.1297459803627</v>
      </c>
      <c r="E114" s="175">
        <v>8289.4463553207406</v>
      </c>
      <c r="F114" s="147">
        <v>8201.6882906112005</v>
      </c>
      <c r="G114" s="147">
        <v>7578.7176960000006</v>
      </c>
      <c r="H114" s="147">
        <f t="shared" si="7"/>
        <v>7379.6350653792024</v>
      </c>
      <c r="I114" s="147">
        <f t="shared" si="8"/>
        <v>7152.4841361896015</v>
      </c>
      <c r="J114" s="147">
        <f t="shared" si="9"/>
        <v>7112.16</v>
      </c>
      <c r="K114" s="147">
        <v>6925.3332070000015</v>
      </c>
      <c r="L114" s="147">
        <f t="shared" si="10"/>
        <v>6768.97</v>
      </c>
      <c r="M114" s="147">
        <v>6768.9686290686241</v>
      </c>
      <c r="N114" s="147">
        <v>6555.266927240581</v>
      </c>
      <c r="O114" s="37">
        <v>6303.1412761928659</v>
      </c>
      <c r="P114" s="167"/>
      <c r="Q114" s="167"/>
      <c r="R114" s="167"/>
      <c r="S114" s="79"/>
      <c r="T114" s="79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6"/>
      <c r="AI114" s="31"/>
      <c r="AJ114" s="31"/>
    </row>
    <row r="115" spans="1:36" x14ac:dyDescent="0.2">
      <c r="A115" s="32" t="s">
        <v>33</v>
      </c>
      <c r="B115" s="36">
        <v>112</v>
      </c>
      <c r="C115" s="36" t="str">
        <f t="shared" si="6"/>
        <v>UA-112</v>
      </c>
      <c r="D115" s="78">
        <f t="shared" si="11"/>
        <v>8623.509122644291</v>
      </c>
      <c r="E115" s="175">
        <v>8372.3389540235839</v>
      </c>
      <c r="F115" s="147">
        <v>8283.7033284096015</v>
      </c>
      <c r="G115" s="147">
        <v>7654.5031680000002</v>
      </c>
      <c r="H115" s="147">
        <f t="shared" si="7"/>
        <v>7453.4317430976016</v>
      </c>
      <c r="I115" s="147">
        <f t="shared" si="8"/>
        <v>7224.0092945488004</v>
      </c>
      <c r="J115" s="147">
        <f t="shared" si="9"/>
        <v>7183.28</v>
      </c>
      <c r="K115" s="147">
        <v>6994.5868460000011</v>
      </c>
      <c r="L115" s="147">
        <f t="shared" si="10"/>
        <v>6836.66</v>
      </c>
      <c r="M115" s="147">
        <v>6836.6602265390511</v>
      </c>
      <c r="N115" s="147">
        <v>6620.8214473552698</v>
      </c>
      <c r="O115" s="37">
        <v>6366.1744686108359</v>
      </c>
      <c r="P115" s="167"/>
      <c r="Q115" s="167"/>
      <c r="R115" s="167"/>
      <c r="S115" s="79"/>
      <c r="T115" s="79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6"/>
      <c r="AI115" s="31"/>
      <c r="AJ115" s="31"/>
    </row>
    <row r="116" spans="1:36" x14ac:dyDescent="0.2">
      <c r="A116" s="32" t="s">
        <v>33</v>
      </c>
      <c r="B116" s="36">
        <v>113</v>
      </c>
      <c r="C116" s="36" t="str">
        <f t="shared" si="6"/>
        <v>UA-113</v>
      </c>
      <c r="D116" s="78">
        <f t="shared" si="11"/>
        <v>8709.7288475037312</v>
      </c>
      <c r="E116" s="175">
        <v>8456.0474247609036</v>
      </c>
      <c r="F116" s="147">
        <v>8366.5256008320011</v>
      </c>
      <c r="G116" s="147">
        <v>7731.034560000001</v>
      </c>
      <c r="H116" s="147">
        <f t="shared" si="7"/>
        <v>7527.9588651072027</v>
      </c>
      <c r="I116" s="147">
        <f t="shared" si="8"/>
        <v>7296.2424135536012</v>
      </c>
      <c r="J116" s="147">
        <f t="shared" si="9"/>
        <v>7255.1</v>
      </c>
      <c r="K116" s="147">
        <v>7064.5259620000015</v>
      </c>
      <c r="L116" s="147">
        <f t="shared" si="10"/>
        <v>6905.02</v>
      </c>
      <c r="M116" s="147">
        <v>6905.0207369190148</v>
      </c>
      <c r="N116" s="147">
        <v>6687.0237622690438</v>
      </c>
      <c r="O116" s="37">
        <v>6429.830540643311</v>
      </c>
      <c r="P116" s="167"/>
      <c r="Q116" s="167"/>
      <c r="R116" s="167"/>
      <c r="S116" s="79"/>
      <c r="T116" s="79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6"/>
      <c r="AI116" s="31"/>
      <c r="AJ116" s="31"/>
    </row>
    <row r="117" spans="1:36" x14ac:dyDescent="0.2">
      <c r="A117" s="32" t="s">
        <v>33</v>
      </c>
      <c r="B117" s="36">
        <v>114</v>
      </c>
      <c r="C117" s="36" t="str">
        <f t="shared" si="6"/>
        <v>UA-114</v>
      </c>
      <c r="D117" s="78">
        <f t="shared" si="11"/>
        <v>8796.8369404555669</v>
      </c>
      <c r="E117" s="175">
        <v>8540.6183887918123</v>
      </c>
      <c r="F117" s="147">
        <v>8450.2012355712013</v>
      </c>
      <c r="G117" s="147">
        <v>7808.3544960000008</v>
      </c>
      <c r="H117" s="147">
        <f t="shared" si="7"/>
        <v>7603.238235715201</v>
      </c>
      <c r="I117" s="147">
        <f t="shared" si="8"/>
        <v>7369.2046263576003</v>
      </c>
      <c r="J117" s="147">
        <f t="shared" si="9"/>
        <v>7327.66</v>
      </c>
      <c r="K117" s="147">
        <v>7135.1710170000006</v>
      </c>
      <c r="L117" s="147">
        <f t="shared" si="10"/>
        <v>6974.07</v>
      </c>
      <c r="M117" s="147">
        <v>6974.0740499552858</v>
      </c>
      <c r="N117" s="147">
        <v>6753.8970075104453</v>
      </c>
      <c r="O117" s="37">
        <v>6494.1317379908123</v>
      </c>
      <c r="P117" s="167"/>
      <c r="Q117" s="167"/>
      <c r="R117" s="167"/>
      <c r="S117" s="79"/>
      <c r="T117" s="79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6"/>
      <c r="AI117" s="31"/>
      <c r="AJ117" s="31"/>
    </row>
    <row r="118" spans="1:36" x14ac:dyDescent="0.2">
      <c r="A118" s="32" t="s">
        <v>33</v>
      </c>
      <c r="B118" s="36">
        <v>115</v>
      </c>
      <c r="C118" s="36" t="str">
        <f t="shared" si="6"/>
        <v>UA-115</v>
      </c>
      <c r="D118" s="78">
        <f t="shared" si="11"/>
        <v>8884.8093915513564</v>
      </c>
      <c r="E118" s="175">
        <v>8626.0285354867538</v>
      </c>
      <c r="F118" s="147">
        <v>8534.7071687808002</v>
      </c>
      <c r="G118" s="147">
        <v>7886.4416639999999</v>
      </c>
      <c r="H118" s="147">
        <f t="shared" si="7"/>
        <v>7679.2807570752011</v>
      </c>
      <c r="I118" s="147">
        <f t="shared" si="8"/>
        <v>7442.9064995376002</v>
      </c>
      <c r="J118" s="147">
        <f t="shared" si="9"/>
        <v>7400.94</v>
      </c>
      <c r="K118" s="147">
        <v>7206.5322420000002</v>
      </c>
      <c r="L118" s="147">
        <f t="shared" si="10"/>
        <v>7043.82</v>
      </c>
      <c r="M118" s="147">
        <v>7043.8201656478604</v>
      </c>
      <c r="N118" s="147">
        <v>6821.4411830794697</v>
      </c>
      <c r="O118" s="37">
        <v>6559.0780606533363</v>
      </c>
      <c r="P118" s="167"/>
      <c r="Q118" s="167"/>
      <c r="R118" s="167"/>
      <c r="S118" s="79"/>
      <c r="T118" s="79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6"/>
      <c r="AI118" s="31"/>
      <c r="AJ118" s="31"/>
    </row>
    <row r="119" spans="1:36" x14ac:dyDescent="0.2">
      <c r="A119" s="32" t="s">
        <v>33</v>
      </c>
      <c r="B119" s="36">
        <v>116</v>
      </c>
      <c r="C119" s="36" t="str">
        <f t="shared" si="6"/>
        <v>UA-116</v>
      </c>
      <c r="D119" s="78">
        <f t="shared" si="11"/>
        <v>8973.6462007911032</v>
      </c>
      <c r="E119" s="175">
        <v>8712.2778648457315</v>
      </c>
      <c r="F119" s="147">
        <v>8620.0434004608014</v>
      </c>
      <c r="G119" s="147">
        <v>7965.2960640000001</v>
      </c>
      <c r="H119" s="147">
        <f t="shared" si="7"/>
        <v>7756.0646248800022</v>
      </c>
      <c r="I119" s="147">
        <f t="shared" si="8"/>
        <v>7517.3268999400007</v>
      </c>
      <c r="J119" s="147">
        <f t="shared" si="9"/>
        <v>7474.94</v>
      </c>
      <c r="K119" s="147">
        <v>7278.589175000001</v>
      </c>
      <c r="L119" s="147">
        <f t="shared" si="10"/>
        <v>7114.25</v>
      </c>
      <c r="M119" s="147">
        <v>7114.2471391233585</v>
      </c>
      <c r="N119" s="147">
        <v>6889.6447212118519</v>
      </c>
      <c r="O119" s="37">
        <v>6624.6583857806263</v>
      </c>
      <c r="P119" s="167"/>
      <c r="Q119" s="167"/>
      <c r="R119" s="167"/>
      <c r="S119" s="79"/>
      <c r="T119" s="79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6"/>
      <c r="AI119" s="31"/>
      <c r="AJ119" s="31"/>
    </row>
    <row r="120" spans="1:36" x14ac:dyDescent="0.2">
      <c r="A120" s="32" t="s">
        <v>33</v>
      </c>
      <c r="B120" s="36">
        <v>117</v>
      </c>
      <c r="C120" s="36" t="str">
        <f t="shared" si="6"/>
        <v>UA-117</v>
      </c>
      <c r="D120" s="78">
        <f t="shared" si="11"/>
        <v>9063.3713781232454</v>
      </c>
      <c r="E120" s="175">
        <v>8799.3896874982966</v>
      </c>
      <c r="F120" s="147">
        <v>8706.2329944576013</v>
      </c>
      <c r="G120" s="147">
        <v>8044.9390080000012</v>
      </c>
      <c r="H120" s="147">
        <f t="shared" si="7"/>
        <v>7833.6116434368023</v>
      </c>
      <c r="I120" s="147">
        <f t="shared" si="8"/>
        <v>7592.486960718401</v>
      </c>
      <c r="J120" s="147">
        <f t="shared" si="9"/>
        <v>7549.68</v>
      </c>
      <c r="K120" s="147">
        <v>7351.3622780000014</v>
      </c>
      <c r="L120" s="147">
        <f t="shared" si="10"/>
        <v>7185.38</v>
      </c>
      <c r="M120" s="147">
        <v>7185.3788601285451</v>
      </c>
      <c r="N120" s="147">
        <v>6958.5307574361277</v>
      </c>
      <c r="O120" s="37">
        <v>6690.8949590731991</v>
      </c>
      <c r="P120" s="167"/>
      <c r="Q120" s="167"/>
      <c r="R120" s="167"/>
      <c r="S120" s="79"/>
      <c r="T120" s="79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6"/>
      <c r="AI120" s="31"/>
      <c r="AJ120" s="31"/>
    </row>
    <row r="121" spans="1:36" x14ac:dyDescent="0.2">
      <c r="A121" s="32" t="s">
        <v>33</v>
      </c>
      <c r="B121" s="36">
        <v>118</v>
      </c>
      <c r="C121" s="36" t="str">
        <f t="shared" si="6"/>
        <v>UA-118</v>
      </c>
      <c r="D121" s="78">
        <f t="shared" si="11"/>
        <v>9154.0089334962286</v>
      </c>
      <c r="E121" s="175">
        <v>8887.3873140740088</v>
      </c>
      <c r="F121" s="147">
        <v>8793.2990146176016</v>
      </c>
      <c r="G121" s="147">
        <v>8125.3918080000012</v>
      </c>
      <c r="H121" s="147">
        <f t="shared" si="7"/>
        <v>7911.9545192064015</v>
      </c>
      <c r="I121" s="147">
        <f t="shared" si="8"/>
        <v>7668.4183816032</v>
      </c>
      <c r="J121" s="147">
        <f t="shared" si="9"/>
        <v>7625.18</v>
      </c>
      <c r="K121" s="147">
        <v>7424.8822440000004</v>
      </c>
      <c r="L121" s="147">
        <f t="shared" si="10"/>
        <v>7257.24</v>
      </c>
      <c r="M121" s="147">
        <v>7257.2392184101918</v>
      </c>
      <c r="N121" s="147">
        <v>7028.1224272808367</v>
      </c>
      <c r="O121" s="37">
        <v>6757.8100262315738</v>
      </c>
      <c r="P121" s="167"/>
      <c r="Q121" s="167"/>
      <c r="R121" s="167"/>
      <c r="S121" s="79"/>
      <c r="T121" s="79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6"/>
      <c r="AI121" s="31"/>
      <c r="AJ121" s="31"/>
    </row>
    <row r="122" spans="1:36" x14ac:dyDescent="0.2">
      <c r="A122" s="32" t="s">
        <v>33</v>
      </c>
      <c r="B122" s="36">
        <v>119</v>
      </c>
      <c r="C122" s="36" t="str">
        <f t="shared" si="6"/>
        <v>UA-119</v>
      </c>
      <c r="D122" s="78">
        <f t="shared" si="11"/>
        <v>9245.5588669100543</v>
      </c>
      <c r="E122" s="175">
        <v>8976.2707445728684</v>
      </c>
      <c r="F122" s="147">
        <v>8881.2414609408024</v>
      </c>
      <c r="G122" s="147">
        <v>8206.6544640000011</v>
      </c>
      <c r="H122" s="147">
        <f t="shared" si="7"/>
        <v>7991.0823500352008</v>
      </c>
      <c r="I122" s="147">
        <f t="shared" si="8"/>
        <v>7745.1105960176001</v>
      </c>
      <c r="J122" s="147">
        <f t="shared" si="9"/>
        <v>7701.44</v>
      </c>
      <c r="K122" s="147">
        <v>7499.1388420000003</v>
      </c>
      <c r="L122" s="147">
        <f t="shared" si="10"/>
        <v>7329.82</v>
      </c>
      <c r="M122" s="147">
        <v>7329.8162690949139</v>
      </c>
      <c r="N122" s="147">
        <v>7098.4081629817101</v>
      </c>
      <c r="O122" s="37">
        <v>6825.3924644054905</v>
      </c>
      <c r="P122" s="167"/>
      <c r="Q122" s="167"/>
      <c r="R122" s="167"/>
      <c r="S122" s="79"/>
      <c r="T122" s="79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6"/>
      <c r="AI122" s="31"/>
      <c r="AJ122" s="31"/>
    </row>
    <row r="123" spans="1:36" x14ac:dyDescent="0.2">
      <c r="A123" s="32" t="s">
        <v>33</v>
      </c>
      <c r="B123" s="36">
        <v>120</v>
      </c>
      <c r="C123" s="36" t="str">
        <f t="shared" si="6"/>
        <v>UA-120</v>
      </c>
      <c r="D123" s="78">
        <f t="shared" si="11"/>
        <v>9338.0211783647173</v>
      </c>
      <c r="E123" s="175">
        <v>9066.0399789948715</v>
      </c>
      <c r="F123" s="147">
        <v>8970.0603334272018</v>
      </c>
      <c r="G123" s="147">
        <v>8288.7269760000017</v>
      </c>
      <c r="H123" s="147">
        <f t="shared" si="7"/>
        <v>8070.9951359232009</v>
      </c>
      <c r="I123" s="147">
        <f t="shared" si="8"/>
        <v>7822.5636039616002</v>
      </c>
      <c r="J123" s="147">
        <f t="shared" si="9"/>
        <v>7778.46</v>
      </c>
      <c r="K123" s="147">
        <v>7574.1320720000003</v>
      </c>
      <c r="L123" s="147">
        <f t="shared" si="10"/>
        <v>7403.12</v>
      </c>
      <c r="M123" s="147">
        <v>7403.1219570560952</v>
      </c>
      <c r="N123" s="147">
        <v>7169.3995323030167</v>
      </c>
      <c r="O123" s="37">
        <v>6893.6533964452083</v>
      </c>
      <c r="P123" s="167"/>
      <c r="Q123" s="167"/>
      <c r="R123" s="167"/>
      <c r="S123" s="79"/>
      <c r="T123" s="79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6"/>
      <c r="AI123" s="31"/>
      <c r="AJ123" s="31"/>
    </row>
    <row r="124" spans="1:36" x14ac:dyDescent="0.2">
      <c r="A124" s="32" t="s">
        <v>33</v>
      </c>
      <c r="B124" s="36">
        <v>121</v>
      </c>
      <c r="C124" s="36" t="str">
        <f t="shared" si="6"/>
        <v>UA-121</v>
      </c>
      <c r="D124" s="78">
        <f t="shared" si="11"/>
        <v>9431.3838628860012</v>
      </c>
      <c r="E124" s="175">
        <v>9156.6833620252437</v>
      </c>
      <c r="F124" s="147">
        <v>9059.7441001536008</v>
      </c>
      <c r="G124" s="147">
        <v>8371.598688</v>
      </c>
      <c r="H124" s="147">
        <f t="shared" si="7"/>
        <v>8151.692876870402</v>
      </c>
      <c r="I124" s="147">
        <f t="shared" si="8"/>
        <v>7900.7774054352012</v>
      </c>
      <c r="J124" s="147">
        <f t="shared" si="9"/>
        <v>7856.23</v>
      </c>
      <c r="K124" s="147">
        <v>7649.8619340000014</v>
      </c>
      <c r="L124" s="147">
        <f t="shared" si="10"/>
        <v>7477.14</v>
      </c>
      <c r="M124" s="147">
        <v>7477.1443374203518</v>
      </c>
      <c r="N124" s="147">
        <v>7241.0849674804886</v>
      </c>
      <c r="O124" s="37">
        <v>6962.5816995004698</v>
      </c>
      <c r="P124" s="167"/>
      <c r="Q124" s="167"/>
      <c r="R124" s="167"/>
      <c r="S124" s="79"/>
      <c r="T124" s="79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6"/>
      <c r="AI124" s="31"/>
      <c r="AJ124" s="31"/>
    </row>
    <row r="125" spans="1:36" x14ac:dyDescent="0.2">
      <c r="A125" s="32" t="s">
        <v>33</v>
      </c>
      <c r="B125" s="36">
        <v>122</v>
      </c>
      <c r="C125" s="36" t="str">
        <f t="shared" si="6"/>
        <v>UA-122</v>
      </c>
      <c r="D125" s="78">
        <f t="shared" si="11"/>
        <v>9525.6949403707913</v>
      </c>
      <c r="E125" s="175">
        <v>9248.2475149230977</v>
      </c>
      <c r="F125" s="147">
        <v>9150.3388888128011</v>
      </c>
      <c r="G125" s="147">
        <v>8455.3122240000012</v>
      </c>
      <c r="H125" s="147">
        <f t="shared" si="7"/>
        <v>8233.2082793376012</v>
      </c>
      <c r="I125" s="147">
        <f t="shared" si="8"/>
        <v>7979.7837001688004</v>
      </c>
      <c r="J125" s="147">
        <f t="shared" si="9"/>
        <v>7934.79</v>
      </c>
      <c r="K125" s="147">
        <v>7726.3591210000004</v>
      </c>
      <c r="L125" s="147">
        <f t="shared" si="10"/>
        <v>7551.91</v>
      </c>
      <c r="M125" s="147">
        <v>7551.9072999344517</v>
      </c>
      <c r="N125" s="147">
        <v>7313.4876040426616</v>
      </c>
      <c r="O125" s="37">
        <v>7032.1996192717897</v>
      </c>
      <c r="P125" s="167"/>
      <c r="Q125" s="167"/>
      <c r="R125" s="167"/>
      <c r="S125" s="79"/>
      <c r="T125" s="79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6"/>
      <c r="AI125" s="31"/>
      <c r="AJ125" s="31"/>
    </row>
    <row r="126" spans="1:36" x14ac:dyDescent="0.2">
      <c r="A126" s="32" t="s">
        <v>33</v>
      </c>
      <c r="B126" s="36">
        <v>123</v>
      </c>
      <c r="C126" s="36" t="str">
        <f t="shared" si="6"/>
        <v>UA-123</v>
      </c>
      <c r="D126" s="78">
        <f t="shared" si="11"/>
        <v>9620.942405844864</v>
      </c>
      <c r="E126" s="175">
        <v>9340.7207823736535</v>
      </c>
      <c r="F126" s="147">
        <v>9241.8331674816018</v>
      </c>
      <c r="G126" s="147">
        <v>8539.8569280000011</v>
      </c>
      <c r="H126" s="147">
        <f t="shared" si="7"/>
        <v>8315.5304411712023</v>
      </c>
      <c r="I126" s="147">
        <f t="shared" si="8"/>
        <v>8059.5719215856006</v>
      </c>
      <c r="J126" s="147">
        <f t="shared" si="9"/>
        <v>8014.13</v>
      </c>
      <c r="K126" s="147">
        <v>7803.6134020000009</v>
      </c>
      <c r="L126" s="147">
        <f t="shared" si="10"/>
        <v>7627.42</v>
      </c>
      <c r="M126" s="147">
        <v>7627.4227894717824</v>
      </c>
      <c r="N126" s="147">
        <v>7386.6190097538083</v>
      </c>
      <c r="O126" s="37">
        <v>7102.518278609431</v>
      </c>
      <c r="P126" s="167"/>
      <c r="Q126" s="167"/>
      <c r="R126" s="167"/>
      <c r="S126" s="79"/>
      <c r="T126" s="79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6"/>
      <c r="AI126" s="31"/>
      <c r="AJ126" s="31"/>
    </row>
    <row r="127" spans="1:36" x14ac:dyDescent="0.2">
      <c r="A127" s="32" t="s">
        <v>33</v>
      </c>
      <c r="B127" s="36">
        <v>124</v>
      </c>
      <c r="C127" s="36" t="str">
        <f t="shared" si="6"/>
        <v>UA-124</v>
      </c>
      <c r="D127" s="78">
        <f t="shared" si="11"/>
        <v>9717.1502692566628</v>
      </c>
      <c r="E127" s="175">
        <v>9434.1264750064693</v>
      </c>
      <c r="F127" s="147">
        <v>9334.250000006401</v>
      </c>
      <c r="G127" s="147">
        <v>8625.2541120000005</v>
      </c>
      <c r="H127" s="147">
        <f t="shared" si="7"/>
        <v>8398.6811666784015</v>
      </c>
      <c r="I127" s="147">
        <f t="shared" si="8"/>
        <v>8140.1632028391996</v>
      </c>
      <c r="J127" s="147">
        <f t="shared" si="9"/>
        <v>8094.27</v>
      </c>
      <c r="K127" s="147">
        <v>7881.6452390000004</v>
      </c>
      <c r="L127" s="147">
        <f t="shared" si="10"/>
        <v>7703.69</v>
      </c>
      <c r="M127" s="147">
        <v>7703.6908060323385</v>
      </c>
      <c r="N127" s="147">
        <v>7460.4791846139251</v>
      </c>
      <c r="O127" s="37">
        <v>7173.5376775133891</v>
      </c>
      <c r="P127" s="167"/>
      <c r="Q127" s="167"/>
      <c r="R127" s="167"/>
      <c r="S127" s="79"/>
      <c r="T127" s="79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6"/>
      <c r="AI127" s="31"/>
      <c r="AJ127" s="31"/>
    </row>
    <row r="128" spans="1:36" x14ac:dyDescent="0.2">
      <c r="A128" s="32" t="s">
        <v>33</v>
      </c>
      <c r="B128" s="36">
        <v>125</v>
      </c>
      <c r="C128" s="36" t="str">
        <f t="shared" si="6"/>
        <v>UA-125</v>
      </c>
      <c r="D128" s="78">
        <f t="shared" si="11"/>
        <v>9814.3305355804114</v>
      </c>
      <c r="E128" s="175">
        <v>9528.4762481363214</v>
      </c>
      <c r="F128" s="147">
        <v>9427.6009183104015</v>
      </c>
      <c r="G128" s="147">
        <v>8711.5144320000018</v>
      </c>
      <c r="H128" s="147">
        <f t="shared" si="7"/>
        <v>8482.6822601664007</v>
      </c>
      <c r="I128" s="147">
        <f t="shared" si="8"/>
        <v>8221.5786770832001</v>
      </c>
      <c r="J128" s="147">
        <f t="shared" si="9"/>
        <v>8175.22</v>
      </c>
      <c r="K128" s="147">
        <v>7960.4750940000004</v>
      </c>
      <c r="L128" s="147">
        <f t="shared" si="10"/>
        <v>7780.74</v>
      </c>
      <c r="M128" s="147">
        <v>7780.7352393628944</v>
      </c>
      <c r="N128" s="147">
        <v>7535.0912641515542</v>
      </c>
      <c r="O128" s="37">
        <v>7245.2800616841869</v>
      </c>
      <c r="P128" s="167"/>
      <c r="Q128" s="167"/>
      <c r="R128" s="167"/>
      <c r="S128" s="79"/>
      <c r="T128" s="79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6"/>
      <c r="AI128" s="31"/>
      <c r="AJ128" s="31"/>
    </row>
    <row r="129" spans="1:36" x14ac:dyDescent="0.2">
      <c r="A129" s="32" t="s">
        <v>33</v>
      </c>
      <c r="B129" s="36">
        <v>126</v>
      </c>
      <c r="C129" s="36" t="str">
        <f t="shared" si="6"/>
        <v>UA-126</v>
      </c>
      <c r="D129" s="78">
        <f t="shared" si="11"/>
        <v>9912.4711998418861</v>
      </c>
      <c r="E129" s="175">
        <v>9623.7584464484335</v>
      </c>
      <c r="F129" s="147">
        <v>9521.8743904704006</v>
      </c>
      <c r="G129" s="147">
        <v>8798.6272320000007</v>
      </c>
      <c r="H129" s="147">
        <f t="shared" si="7"/>
        <v>8567.5010151744027</v>
      </c>
      <c r="I129" s="147">
        <f t="shared" si="8"/>
        <v>8303.7866445872005</v>
      </c>
      <c r="J129" s="147">
        <f t="shared" si="9"/>
        <v>8256.9699999999993</v>
      </c>
      <c r="K129" s="147">
        <v>8040.072274000001</v>
      </c>
      <c r="L129" s="147">
        <f t="shared" si="10"/>
        <v>7858.54</v>
      </c>
      <c r="M129" s="147">
        <v>7858.5441445900651</v>
      </c>
      <c r="N129" s="147">
        <v>7610.443680602426</v>
      </c>
      <c r="O129" s="37">
        <v>7317.7343082715633</v>
      </c>
      <c r="P129" s="167"/>
      <c r="Q129" s="167"/>
      <c r="R129" s="167"/>
      <c r="S129" s="79"/>
      <c r="T129" s="79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6"/>
      <c r="AI129" s="31"/>
      <c r="AJ129" s="31"/>
    </row>
    <row r="130" spans="1:36" x14ac:dyDescent="0.2">
      <c r="A130" s="32" t="s">
        <v>33</v>
      </c>
      <c r="B130" s="38">
        <v>127</v>
      </c>
      <c r="C130" s="36" t="str">
        <f t="shared" si="6"/>
        <v>UA-127</v>
      </c>
      <c r="D130" s="78">
        <f t="shared" si="11"/>
        <v>10011.596271989532</v>
      </c>
      <c r="E130" s="175">
        <v>9719.9963805723619</v>
      </c>
      <c r="F130" s="147">
        <v>9617.0934803328018</v>
      </c>
      <c r="G130" s="147">
        <v>8886.6138240000018</v>
      </c>
      <c r="H130" s="147">
        <f t="shared" si="7"/>
        <v>8653.181040316802</v>
      </c>
      <c r="I130" s="147">
        <f t="shared" si="8"/>
        <v>8386.8293716584012</v>
      </c>
      <c r="J130" s="147">
        <f t="shared" si="9"/>
        <v>8339.5400000000009</v>
      </c>
      <c r="K130" s="147">
        <v>8120.4777030000014</v>
      </c>
      <c r="L130" s="147">
        <f t="shared" si="10"/>
        <v>7937.13</v>
      </c>
      <c r="M130" s="147">
        <v>7937.129466587231</v>
      </c>
      <c r="N130" s="147">
        <v>7686.5480017308073</v>
      </c>
      <c r="O130" s="37">
        <v>7390.9115401257759</v>
      </c>
      <c r="P130" s="167"/>
      <c r="Q130" s="167"/>
      <c r="R130" s="167"/>
      <c r="S130" s="79"/>
      <c r="T130" s="79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6"/>
      <c r="AI130" s="31"/>
      <c r="AJ130" s="31"/>
    </row>
    <row r="131" spans="1:36" x14ac:dyDescent="0.2">
      <c r="A131" s="32" t="s">
        <v>33</v>
      </c>
      <c r="B131" s="36">
        <v>128</v>
      </c>
      <c r="C131" s="36" t="str">
        <f t="shared" si="6"/>
        <v>UA-128</v>
      </c>
      <c r="D131" s="78">
        <f t="shared" si="11"/>
        <v>10111.717756997572</v>
      </c>
      <c r="E131" s="175">
        <v>9817.2017058228848</v>
      </c>
      <c r="F131" s="147">
        <v>9713.2697198208025</v>
      </c>
      <c r="G131" s="147">
        <v>8975.4848640000018</v>
      </c>
      <c r="H131" s="147">
        <f t="shared" si="7"/>
        <v>8739.7114334400012</v>
      </c>
      <c r="I131" s="147">
        <f t="shared" si="8"/>
        <v>8470.6962917199999</v>
      </c>
      <c r="J131" s="147">
        <f t="shared" si="9"/>
        <v>8422.94</v>
      </c>
      <c r="K131" s="147">
        <v>8201.6811500000003</v>
      </c>
      <c r="L131" s="147">
        <f t="shared" si="10"/>
        <v>8016.5</v>
      </c>
      <c r="M131" s="147">
        <v>8016.5031502277807</v>
      </c>
      <c r="N131" s="147">
        <v>7763.415795300969</v>
      </c>
      <c r="O131" s="37">
        <v>7464.8228800970855</v>
      </c>
      <c r="P131" s="167"/>
      <c r="Q131" s="167"/>
      <c r="R131" s="167"/>
      <c r="S131" s="79"/>
      <c r="T131" s="79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6"/>
      <c r="AI131" s="31"/>
      <c r="AJ131" s="31"/>
    </row>
    <row r="132" spans="1:36" x14ac:dyDescent="0.2">
      <c r="A132" s="32" t="s">
        <v>33</v>
      </c>
      <c r="B132" s="36">
        <v>129</v>
      </c>
      <c r="C132" s="36" t="str">
        <f t="shared" si="6"/>
        <v>UA-129</v>
      </c>
      <c r="D132" s="78">
        <f t="shared" si="11"/>
        <v>10212.847659840221</v>
      </c>
      <c r="E132" s="175">
        <v>9915.3860775147768</v>
      </c>
      <c r="F132" s="147">
        <v>9810.4146408576016</v>
      </c>
      <c r="G132" s="147">
        <v>9065.2510080000011</v>
      </c>
      <c r="H132" s="147">
        <f t="shared" si="7"/>
        <v>8827.1249010048032</v>
      </c>
      <c r="I132" s="147">
        <f t="shared" si="8"/>
        <v>8555.4191045024018</v>
      </c>
      <c r="J132" s="147">
        <f t="shared" si="9"/>
        <v>8507.18</v>
      </c>
      <c r="K132" s="147">
        <v>8283.7133080000021</v>
      </c>
      <c r="L132" s="147">
        <f t="shared" si="10"/>
        <v>8096.68</v>
      </c>
      <c r="M132" s="147">
        <v>8096.6771403850962</v>
      </c>
      <c r="N132" s="147">
        <v>7841.0586290771807</v>
      </c>
      <c r="O132" s="37">
        <v>7539.4794510357506</v>
      </c>
      <c r="P132" s="167"/>
      <c r="Q132" s="167"/>
      <c r="R132" s="167"/>
      <c r="S132" s="79"/>
      <c r="T132" s="79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6"/>
      <c r="AI132" s="31"/>
      <c r="AJ132" s="31"/>
    </row>
    <row r="133" spans="1:36" x14ac:dyDescent="0.2">
      <c r="A133" s="32" t="s">
        <v>33</v>
      </c>
      <c r="B133" s="36">
        <v>130</v>
      </c>
      <c r="C133" s="36" t="str">
        <f t="shared" ref="C133:C196" si="12">CONCATENATE(A133,"-",B133)</f>
        <v>UA-130</v>
      </c>
      <c r="D133" s="78">
        <f t="shared" si="11"/>
        <v>10314.973975543264</v>
      </c>
      <c r="E133" s="175">
        <v>10014.537840333265</v>
      </c>
      <c r="F133" s="147">
        <v>9908.516711520002</v>
      </c>
      <c r="G133" s="147">
        <v>9155.9016000000011</v>
      </c>
      <c r="H133" s="147">
        <f t="shared" ref="H133:H196" si="13">+K133*106.56%</f>
        <v>8915.3887365504033</v>
      </c>
      <c r="I133" s="147">
        <f t="shared" ref="I133:I147" si="14">+K133*103.28%</f>
        <v>8640.9661102752016</v>
      </c>
      <c r="J133" s="147">
        <f t="shared" ref="J133:J196" si="15">ROUND((K133/102.31%*105.07%),2)</f>
        <v>8592.25</v>
      </c>
      <c r="K133" s="147">
        <v>8366.5434840000016</v>
      </c>
      <c r="L133" s="147">
        <f t="shared" ref="L133:L196" si="16">ROUND(M133,2)</f>
        <v>8177.64</v>
      </c>
      <c r="M133" s="147">
        <v>8177.6394921857946</v>
      </c>
      <c r="N133" s="147">
        <v>7919.4649352951719</v>
      </c>
      <c r="O133" s="37">
        <v>7614.8701300915109</v>
      </c>
      <c r="P133" s="167"/>
      <c r="Q133" s="167"/>
      <c r="R133" s="167"/>
      <c r="S133" s="79"/>
      <c r="T133" s="79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6"/>
      <c r="AI133" s="31"/>
      <c r="AJ133" s="31"/>
    </row>
    <row r="134" spans="1:36" x14ac:dyDescent="0.2">
      <c r="A134" s="32" t="s">
        <v>33</v>
      </c>
      <c r="B134" s="36">
        <v>131</v>
      </c>
      <c r="C134" s="36" t="str">
        <f t="shared" si="12"/>
        <v>UA-131</v>
      </c>
      <c r="D134" s="78">
        <f t="shared" si="11"/>
        <v>10418.108709080918</v>
      </c>
      <c r="E134" s="175">
        <v>10114.668649593124</v>
      </c>
      <c r="F134" s="147">
        <v>10007.587463731201</v>
      </c>
      <c r="G134" s="147">
        <v>9247.4472960000003</v>
      </c>
      <c r="H134" s="147">
        <f t="shared" si="13"/>
        <v>9004.5356465376026</v>
      </c>
      <c r="I134" s="147">
        <f t="shared" si="14"/>
        <v>8727.369008768801</v>
      </c>
      <c r="J134" s="147">
        <f t="shared" si="15"/>
        <v>8678.16</v>
      </c>
      <c r="K134" s="147">
        <v>8450.2023710000012</v>
      </c>
      <c r="L134" s="147">
        <f t="shared" si="16"/>
        <v>8259.41</v>
      </c>
      <c r="M134" s="147">
        <v>8259.4140953766437</v>
      </c>
      <c r="N134" s="147">
        <v>7998.6578494834821</v>
      </c>
      <c r="O134" s="37">
        <v>7691.0171629648867</v>
      </c>
      <c r="P134" s="167"/>
      <c r="Q134" s="167"/>
      <c r="R134" s="167"/>
      <c r="S134" s="79"/>
      <c r="T134" s="79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6"/>
      <c r="AI134" s="31"/>
      <c r="AJ134" s="31"/>
    </row>
    <row r="135" spans="1:36" x14ac:dyDescent="0.2">
      <c r="A135" s="32" t="s">
        <v>33</v>
      </c>
      <c r="B135" s="36">
        <v>132</v>
      </c>
      <c r="C135" s="36" t="str">
        <f t="shared" si="12"/>
        <v>UA-132</v>
      </c>
      <c r="D135" s="78">
        <f t="shared" si="11"/>
        <v>10522.299880350076</v>
      </c>
      <c r="E135" s="175">
        <v>10215.825126553471</v>
      </c>
      <c r="F135" s="147">
        <v>10107.673025184004</v>
      </c>
      <c r="G135" s="147">
        <v>9339.9307200000021</v>
      </c>
      <c r="H135" s="147">
        <f t="shared" si="13"/>
        <v>9094.5874352736028</v>
      </c>
      <c r="I135" s="147">
        <f t="shared" si="14"/>
        <v>8814.6489331368011</v>
      </c>
      <c r="J135" s="147">
        <f t="shared" si="15"/>
        <v>8764.9500000000007</v>
      </c>
      <c r="K135" s="147">
        <v>8534.7104310000013</v>
      </c>
      <c r="L135" s="147">
        <f t="shared" si="16"/>
        <v>8342.01</v>
      </c>
      <c r="M135" s="147">
        <v>8342.0128948310321</v>
      </c>
      <c r="N135" s="147">
        <v>8078.6489394063838</v>
      </c>
      <c r="O135" s="37">
        <v>7767.9316725061381</v>
      </c>
      <c r="P135" s="167"/>
      <c r="Q135" s="167"/>
      <c r="R135" s="167"/>
      <c r="S135" s="79"/>
      <c r="T135" s="79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6"/>
      <c r="AI135" s="31"/>
      <c r="AJ135" s="31"/>
    </row>
    <row r="136" spans="1:36" x14ac:dyDescent="0.2">
      <c r="A136" s="32" t="s">
        <v>33</v>
      </c>
      <c r="B136" s="36">
        <v>133</v>
      </c>
      <c r="C136" s="36" t="str">
        <f t="shared" si="12"/>
        <v>UA-133</v>
      </c>
      <c r="D136" s="78">
        <f t="shared" si="11"/>
        <v>10627.535484376509</v>
      </c>
      <c r="E136" s="175">
        <v>10317.995615899523</v>
      </c>
      <c r="F136" s="147">
        <v>10208.761863955202</v>
      </c>
      <c r="G136" s="147">
        <v>9433.3412160000007</v>
      </c>
      <c r="H136" s="147">
        <f t="shared" si="13"/>
        <v>9185.5441027584038</v>
      </c>
      <c r="I136" s="147">
        <f t="shared" si="14"/>
        <v>8902.805883379202</v>
      </c>
      <c r="J136" s="147">
        <f t="shared" si="15"/>
        <v>8852.61</v>
      </c>
      <c r="K136" s="147">
        <v>8620.067664000002</v>
      </c>
      <c r="L136" s="147">
        <f t="shared" si="16"/>
        <v>8425.44</v>
      </c>
      <c r="M136" s="147">
        <v>8425.4358905489535</v>
      </c>
      <c r="N136" s="147">
        <v>8159.4382050638724</v>
      </c>
      <c r="O136" s="37">
        <v>7845.6136587152614</v>
      </c>
      <c r="P136" s="167"/>
      <c r="Q136" s="167"/>
      <c r="R136" s="167"/>
      <c r="S136" s="79"/>
      <c r="T136" s="79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6"/>
      <c r="AI136" s="31"/>
      <c r="AJ136" s="31"/>
    </row>
    <row r="137" spans="1:36" x14ac:dyDescent="0.2">
      <c r="A137" s="32" t="s">
        <v>33</v>
      </c>
      <c r="B137" s="36">
        <v>134</v>
      </c>
      <c r="C137" s="36" t="str">
        <f t="shared" si="12"/>
        <v>UA-134</v>
      </c>
      <c r="D137" s="78">
        <f t="shared" si="11"/>
        <v>10733.791511211777</v>
      </c>
      <c r="E137" s="175">
        <v>10421.156807001726</v>
      </c>
      <c r="F137" s="147">
        <v>10310.830916198403</v>
      </c>
      <c r="G137" s="147">
        <v>9527.6574720000026</v>
      </c>
      <c r="H137" s="147">
        <f t="shared" si="13"/>
        <v>9277.3838446848022</v>
      </c>
      <c r="I137" s="147">
        <f t="shared" si="14"/>
        <v>8991.8187263424006</v>
      </c>
      <c r="J137" s="147">
        <f t="shared" si="15"/>
        <v>8941.1200000000008</v>
      </c>
      <c r="K137" s="147">
        <v>8706.2536080000009</v>
      </c>
      <c r="L137" s="147">
        <f t="shared" si="16"/>
        <v>8509.68</v>
      </c>
      <c r="M137" s="147">
        <v>8509.6830825304132</v>
      </c>
      <c r="N137" s="147">
        <v>8241.0256464559498</v>
      </c>
      <c r="O137" s="37">
        <v>7924.0631215922585</v>
      </c>
      <c r="P137" s="167"/>
      <c r="Q137" s="167"/>
      <c r="R137" s="167"/>
      <c r="S137" s="79"/>
      <c r="T137" s="79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6"/>
      <c r="AI137" s="31"/>
      <c r="AJ137" s="31"/>
    </row>
    <row r="138" spans="1:36" x14ac:dyDescent="0.2">
      <c r="A138" s="32" t="s">
        <v>33</v>
      </c>
      <c r="B138" s="36">
        <v>135</v>
      </c>
      <c r="C138" s="36" t="str">
        <f t="shared" si="12"/>
        <v>UA-135</v>
      </c>
      <c r="D138" s="78">
        <f t="shared" si="11"/>
        <v>10841.139990701209</v>
      </c>
      <c r="E138" s="175">
        <v>10525.378631748747</v>
      </c>
      <c r="F138" s="147">
        <v>10413.949373452802</v>
      </c>
      <c r="G138" s="147">
        <v>9622.943424000001</v>
      </c>
      <c r="H138" s="147">
        <f t="shared" si="13"/>
        <v>9370.1611718208023</v>
      </c>
      <c r="I138" s="147">
        <f t="shared" si="14"/>
        <v>9081.7402949103998</v>
      </c>
      <c r="J138" s="147">
        <f t="shared" si="15"/>
        <v>9030.5400000000009</v>
      </c>
      <c r="K138" s="147">
        <v>8793.319418000001</v>
      </c>
      <c r="L138" s="147">
        <f t="shared" si="16"/>
        <v>8594.7800000000007</v>
      </c>
      <c r="M138" s="147">
        <v>8594.7783605221775</v>
      </c>
      <c r="N138" s="147">
        <v>8323.4343991111546</v>
      </c>
      <c r="O138" s="37">
        <v>8003.3023068376478</v>
      </c>
      <c r="P138" s="167"/>
      <c r="Q138" s="167"/>
      <c r="R138" s="167"/>
      <c r="S138" s="79"/>
      <c r="T138" s="79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6"/>
      <c r="AI138" s="31"/>
      <c r="AJ138" s="31"/>
    </row>
    <row r="139" spans="1:36" x14ac:dyDescent="0.2">
      <c r="A139" s="32" t="s">
        <v>33</v>
      </c>
      <c r="B139" s="36">
        <v>136</v>
      </c>
      <c r="C139" s="36" t="str">
        <f t="shared" si="12"/>
        <v>UA-136</v>
      </c>
      <c r="D139" s="78">
        <f t="shared" si="11"/>
        <v>10949.53290294792</v>
      </c>
      <c r="E139" s="175">
        <v>10630.614468881475</v>
      </c>
      <c r="F139" s="147">
        <v>10518.071108025602</v>
      </c>
      <c r="G139" s="147">
        <v>9719.1564480000015</v>
      </c>
      <c r="H139" s="147">
        <f t="shared" si="13"/>
        <v>9463.8542798592007</v>
      </c>
      <c r="I139" s="147">
        <f t="shared" si="14"/>
        <v>9172.5494559295985</v>
      </c>
      <c r="J139" s="147">
        <f t="shared" si="15"/>
        <v>9120.83</v>
      </c>
      <c r="K139" s="147">
        <v>8881.2446319999999</v>
      </c>
      <c r="L139" s="147">
        <f t="shared" si="16"/>
        <v>8680.7199999999993</v>
      </c>
      <c r="M139" s="147">
        <v>8680.7217245242464</v>
      </c>
      <c r="N139" s="147">
        <v>8406.664463029485</v>
      </c>
      <c r="O139" s="37">
        <v>8083.3312144514284</v>
      </c>
      <c r="P139" s="167"/>
      <c r="Q139" s="167"/>
      <c r="R139" s="167"/>
      <c r="S139" s="79"/>
      <c r="T139" s="79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6"/>
      <c r="AI139" s="31"/>
      <c r="AJ139" s="31"/>
    </row>
    <row r="140" spans="1:36" x14ac:dyDescent="0.2">
      <c r="A140" s="32" t="s">
        <v>33</v>
      </c>
      <c r="B140" s="36">
        <v>137</v>
      </c>
      <c r="C140" s="36" t="str">
        <f t="shared" si="12"/>
        <v>UA-137</v>
      </c>
      <c r="D140" s="78">
        <f t="shared" si="11"/>
        <v>11059.030272823018</v>
      </c>
      <c r="E140" s="175">
        <v>10736.922594973803</v>
      </c>
      <c r="F140" s="147">
        <v>10623.253779532803</v>
      </c>
      <c r="G140" s="147">
        <v>9816.3498240000026</v>
      </c>
      <c r="H140" s="147">
        <f t="shared" si="13"/>
        <v>9558.4958752608036</v>
      </c>
      <c r="I140" s="147">
        <f t="shared" si="14"/>
        <v>9264.2779091304019</v>
      </c>
      <c r="J140" s="147">
        <f t="shared" si="15"/>
        <v>9212.0400000000009</v>
      </c>
      <c r="K140" s="147">
        <v>8970.059943000002</v>
      </c>
      <c r="L140" s="147">
        <f t="shared" si="16"/>
        <v>8767.5300000000007</v>
      </c>
      <c r="M140" s="147">
        <v>8767.5251194100056</v>
      </c>
      <c r="N140" s="147">
        <v>8490.7274059752144</v>
      </c>
      <c r="O140" s="37">
        <v>8164.1609672838595</v>
      </c>
      <c r="P140" s="167"/>
      <c r="Q140" s="167"/>
      <c r="R140" s="167"/>
      <c r="S140" s="79"/>
      <c r="T140" s="79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6"/>
      <c r="AI140" s="31"/>
      <c r="AJ140" s="31"/>
    </row>
    <row r="141" spans="1:36" x14ac:dyDescent="0.2">
      <c r="A141" s="32" t="s">
        <v>33</v>
      </c>
      <c r="B141" s="36">
        <v>138</v>
      </c>
      <c r="C141" s="36" t="str">
        <f t="shared" si="12"/>
        <v>UA-138</v>
      </c>
      <c r="D141" s="78">
        <f t="shared" si="11"/>
        <v>11169.620095352277</v>
      </c>
      <c r="E141" s="175">
        <v>10844.291354710947</v>
      </c>
      <c r="F141" s="147">
        <v>10729.4858560512</v>
      </c>
      <c r="G141" s="147">
        <v>9914.5128960000002</v>
      </c>
      <c r="H141" s="147">
        <f t="shared" si="13"/>
        <v>9654.0750558720028</v>
      </c>
      <c r="I141" s="147">
        <f t="shared" si="14"/>
        <v>9356.9150879360004</v>
      </c>
      <c r="J141" s="147">
        <f t="shared" si="15"/>
        <v>9304.16</v>
      </c>
      <c r="K141" s="147">
        <v>9059.7551200000016</v>
      </c>
      <c r="L141" s="147">
        <f t="shared" si="16"/>
        <v>8855.2000000000007</v>
      </c>
      <c r="M141" s="147">
        <v>8855.2004900528409</v>
      </c>
      <c r="N141" s="147">
        <v>8575.6347957126109</v>
      </c>
      <c r="O141" s="37">
        <v>8245.802688185202</v>
      </c>
      <c r="P141" s="167"/>
      <c r="Q141" s="167"/>
      <c r="R141" s="167"/>
      <c r="S141" s="79"/>
      <c r="T141" s="79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6"/>
      <c r="AI141" s="31"/>
      <c r="AJ141" s="31"/>
    </row>
    <row r="142" spans="1:36" x14ac:dyDescent="0.2">
      <c r="A142" s="32" t="s">
        <v>33</v>
      </c>
      <c r="B142" s="36">
        <v>139</v>
      </c>
      <c r="C142" s="36" t="str">
        <f t="shared" si="12"/>
        <v>UA-139</v>
      </c>
      <c r="D142" s="78">
        <f t="shared" si="11"/>
        <v>11281.314375509925</v>
      </c>
      <c r="E142" s="175">
        <v>10952.732403407694</v>
      </c>
      <c r="F142" s="147">
        <v>10836.778869504002</v>
      </c>
      <c r="G142" s="147">
        <v>10013.656320000002</v>
      </c>
      <c r="H142" s="147">
        <f t="shared" si="13"/>
        <v>9750.6136260000021</v>
      </c>
      <c r="I142" s="147">
        <f t="shared" si="14"/>
        <v>9450.4821255000006</v>
      </c>
      <c r="J142" s="147">
        <f t="shared" si="15"/>
        <v>9397.2000000000007</v>
      </c>
      <c r="K142" s="147">
        <v>9150.3506250000009</v>
      </c>
      <c r="L142" s="147">
        <f t="shared" si="16"/>
        <v>8943.75</v>
      </c>
      <c r="M142" s="147">
        <v>8943.7478364527487</v>
      </c>
      <c r="N142" s="147">
        <v>8661.3866322416707</v>
      </c>
      <c r="O142" s="37">
        <v>8328.2563771554524</v>
      </c>
      <c r="P142" s="167"/>
      <c r="Q142" s="167"/>
      <c r="R142" s="167"/>
      <c r="S142" s="79"/>
      <c r="T142" s="79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6"/>
      <c r="AI142" s="31"/>
      <c r="AJ142" s="31"/>
    </row>
    <row r="143" spans="1:36" x14ac:dyDescent="0.2">
      <c r="A143" s="32" t="s">
        <v>33</v>
      </c>
      <c r="B143" s="36">
        <v>140</v>
      </c>
      <c r="C143" s="36" t="str">
        <f t="shared" si="12"/>
        <v>UA-140</v>
      </c>
      <c r="D143" s="78">
        <f t="shared" si="11"/>
        <v>11394.12511827018</v>
      </c>
      <c r="E143" s="175">
        <v>11062.257396378815</v>
      </c>
      <c r="F143" s="147">
        <v>10945.144351814401</v>
      </c>
      <c r="G143" s="147">
        <v>10113.790752000001</v>
      </c>
      <c r="H143" s="147">
        <f t="shared" si="13"/>
        <v>9848.1224877984023</v>
      </c>
      <c r="I143" s="147">
        <f t="shared" si="14"/>
        <v>9544.9895883992012</v>
      </c>
      <c r="J143" s="147">
        <f t="shared" si="15"/>
        <v>9491.17</v>
      </c>
      <c r="K143" s="147">
        <v>9241.856689000002</v>
      </c>
      <c r="L143" s="147">
        <f t="shared" si="16"/>
        <v>9033.19</v>
      </c>
      <c r="M143" s="147">
        <v>9033.1910483565007</v>
      </c>
      <c r="N143" s="147">
        <v>8748.006051090937</v>
      </c>
      <c r="O143" s="37">
        <v>8411.5442798951317</v>
      </c>
      <c r="P143" s="167"/>
      <c r="Q143" s="167"/>
      <c r="R143" s="167"/>
      <c r="S143" s="79"/>
      <c r="T143" s="79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6"/>
      <c r="AI143" s="31"/>
      <c r="AJ143" s="31"/>
    </row>
    <row r="144" spans="1:36" x14ac:dyDescent="0.2">
      <c r="A144" s="32" t="s">
        <v>33</v>
      </c>
      <c r="B144" s="36">
        <v>141</v>
      </c>
      <c r="C144" s="36" t="str">
        <f t="shared" si="12"/>
        <v>UA-141</v>
      </c>
      <c r="D144" s="78">
        <f t="shared" si="11"/>
        <v>11508.052323633041</v>
      </c>
      <c r="E144" s="175">
        <v>11172.866333624312</v>
      </c>
      <c r="F144" s="147">
        <v>11054.582302982401</v>
      </c>
      <c r="G144" s="147">
        <v>10214.916192000001</v>
      </c>
      <c r="H144" s="147">
        <f t="shared" si="13"/>
        <v>9946.5907391136025</v>
      </c>
      <c r="I144" s="147">
        <f t="shared" si="14"/>
        <v>9640.4269100567999</v>
      </c>
      <c r="J144" s="147">
        <f t="shared" si="15"/>
        <v>9586.07</v>
      </c>
      <c r="K144" s="147">
        <v>9334.263081000001</v>
      </c>
      <c r="L144" s="147">
        <f t="shared" si="16"/>
        <v>9123.51</v>
      </c>
      <c r="M144" s="147">
        <v>9123.5108649283738</v>
      </c>
      <c r="N144" s="147">
        <v>8835.4743995045264</v>
      </c>
      <c r="O144" s="37">
        <v>8495.6484610620446</v>
      </c>
      <c r="P144" s="167"/>
      <c r="Q144" s="167"/>
      <c r="R144" s="167"/>
      <c r="S144" s="79"/>
      <c r="T144" s="79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6"/>
      <c r="AI144" s="31"/>
      <c r="AJ144" s="31"/>
    </row>
    <row r="145" spans="1:36" x14ac:dyDescent="0.2">
      <c r="A145" s="32" t="s">
        <v>33</v>
      </c>
      <c r="B145" s="36">
        <v>142</v>
      </c>
      <c r="C145" s="36" t="str">
        <f t="shared" si="12"/>
        <v>UA-142</v>
      </c>
      <c r="D145" s="78">
        <f t="shared" si="11"/>
        <v>11623.144011495398</v>
      </c>
      <c r="E145" s="175">
        <v>11284.6058364033</v>
      </c>
      <c r="F145" s="147">
        <v>11165.138850700801</v>
      </c>
      <c r="G145" s="147">
        <v>10317.075264000001</v>
      </c>
      <c r="H145" s="147">
        <f t="shared" si="13"/>
        <v>10046.061988560001</v>
      </c>
      <c r="I145" s="147">
        <f t="shared" si="14"/>
        <v>9736.8363567800006</v>
      </c>
      <c r="J145" s="147">
        <f t="shared" si="15"/>
        <v>9681.94</v>
      </c>
      <c r="K145" s="147">
        <v>9427.6107250000005</v>
      </c>
      <c r="L145" s="147">
        <f t="shared" si="16"/>
        <v>9214.75</v>
      </c>
      <c r="M145" s="147">
        <v>9214.7516790394893</v>
      </c>
      <c r="N145" s="147">
        <v>8923.8346688354541</v>
      </c>
      <c r="O145" s="37">
        <v>8580.6102584956279</v>
      </c>
      <c r="P145" s="167"/>
      <c r="Q145" s="167"/>
      <c r="R145" s="167"/>
      <c r="S145" s="79"/>
      <c r="T145" s="79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6"/>
      <c r="AI145" s="31"/>
      <c r="AJ145" s="31"/>
    </row>
    <row r="146" spans="1:36" x14ac:dyDescent="0.2">
      <c r="A146" s="32" t="s">
        <v>33</v>
      </c>
      <c r="B146" s="36">
        <v>143</v>
      </c>
      <c r="C146" s="36" t="str">
        <f t="shared" si="12"/>
        <v>UA-143</v>
      </c>
      <c r="D146" s="78">
        <f t="shared" si="11"/>
        <v>11739.364166934583</v>
      </c>
      <c r="E146" s="175">
        <v>11397.44093877144</v>
      </c>
      <c r="F146" s="147">
        <v>11276.779399200001</v>
      </c>
      <c r="G146" s="147">
        <v>10420.236000000001</v>
      </c>
      <c r="H146" s="147">
        <f t="shared" si="13"/>
        <v>10146.514431830401</v>
      </c>
      <c r="I146" s="147">
        <f t="shared" si="14"/>
        <v>9834.1967954151987</v>
      </c>
      <c r="J146" s="147">
        <f t="shared" si="15"/>
        <v>9778.75</v>
      </c>
      <c r="K146" s="147">
        <v>9521.8791590000001</v>
      </c>
      <c r="L146" s="147">
        <f t="shared" si="16"/>
        <v>9306.89</v>
      </c>
      <c r="M146" s="147">
        <v>9306.8890657241827</v>
      </c>
      <c r="N146" s="147">
        <v>9013.0632052335695</v>
      </c>
      <c r="O146" s="37">
        <v>8666.4069281092015</v>
      </c>
      <c r="P146" s="167"/>
      <c r="Q146" s="167"/>
      <c r="R146" s="167"/>
      <c r="S146" s="79"/>
      <c r="T146" s="79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6"/>
      <c r="AI146" s="31"/>
      <c r="AJ146" s="31"/>
    </row>
    <row r="147" spans="1:36" x14ac:dyDescent="0.2">
      <c r="A147" s="32" t="s">
        <v>33</v>
      </c>
      <c r="B147" s="36">
        <v>144</v>
      </c>
      <c r="C147" s="36" t="str">
        <f t="shared" si="12"/>
        <v>UA-144</v>
      </c>
      <c r="D147" s="78">
        <f t="shared" si="11"/>
        <v>11856.772814821707</v>
      </c>
      <c r="E147" s="175">
        <v>11511.429917302627</v>
      </c>
      <c r="F147" s="147">
        <v>11389.561608096001</v>
      </c>
      <c r="G147" s="147">
        <v>10524.45168</v>
      </c>
      <c r="H147" s="147">
        <f t="shared" si="13"/>
        <v>10247.991677539201</v>
      </c>
      <c r="I147" s="147">
        <f t="shared" si="14"/>
        <v>9932.5504922696</v>
      </c>
      <c r="J147" s="147">
        <f t="shared" si="15"/>
        <v>9876.5499999999993</v>
      </c>
      <c r="K147" s="147">
        <v>9617.1093070000006</v>
      </c>
      <c r="L147" s="147">
        <f t="shared" si="16"/>
        <v>9399.9699999999993</v>
      </c>
      <c r="M147" s="147">
        <v>9399.9696001810808</v>
      </c>
      <c r="N147" s="147">
        <v>9103.2051134815811</v>
      </c>
      <c r="O147" s="37">
        <v>8753.0818398861356</v>
      </c>
      <c r="P147" s="167"/>
      <c r="Q147" s="167"/>
      <c r="R147" s="167"/>
      <c r="S147" s="79"/>
      <c r="T147" s="79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6"/>
      <c r="AI147" s="31"/>
      <c r="AJ147" s="31"/>
    </row>
    <row r="148" spans="1:36" x14ac:dyDescent="0.2">
      <c r="B148" s="32" t="s">
        <v>8</v>
      </c>
      <c r="P148" s="80"/>
      <c r="Q148" s="167"/>
      <c r="R148" s="167"/>
      <c r="S148" s="79"/>
    </row>
    <row r="149" spans="1:36" x14ac:dyDescent="0.2">
      <c r="A149" s="32" t="s">
        <v>35</v>
      </c>
      <c r="B149" s="32">
        <v>45</v>
      </c>
      <c r="C149" s="36" t="str">
        <f t="shared" si="12"/>
        <v>CO-45</v>
      </c>
      <c r="D149" s="78">
        <v>5832.0325072799997</v>
      </c>
      <c r="E149" s="175">
        <v>5832.0325072799997</v>
      </c>
      <c r="F149" s="147">
        <v>5770.2903999999999</v>
      </c>
      <c r="G149" s="147">
        <v>5332</v>
      </c>
      <c r="H149" s="147">
        <f t="shared" si="13"/>
        <v>5193.4698125856012</v>
      </c>
      <c r="I149" s="147">
        <v>5168</v>
      </c>
      <c r="J149" s="147">
        <f t="shared" si="15"/>
        <v>5005.2299999999996</v>
      </c>
      <c r="K149" s="147">
        <v>4873.751701000001</v>
      </c>
      <c r="L149" s="147">
        <f t="shared" si="16"/>
        <v>4763.71</v>
      </c>
      <c r="M149" s="147">
        <v>4763.7101287534433</v>
      </c>
      <c r="N149" s="147">
        <v>4613.3160262961874</v>
      </c>
      <c r="O149" s="40">
        <v>4435.880794515565</v>
      </c>
      <c r="P149" s="80"/>
      <c r="Q149" s="167"/>
      <c r="R149" s="167"/>
      <c r="S149" s="79"/>
    </row>
    <row r="150" spans="1:36" x14ac:dyDescent="0.2">
      <c r="A150" s="32" t="s">
        <v>35</v>
      </c>
      <c r="B150" s="32">
        <v>46</v>
      </c>
      <c r="C150" s="36" t="str">
        <f t="shared" si="12"/>
        <v>CO-46</v>
      </c>
      <c r="D150" s="78">
        <v>5891.0966024400004</v>
      </c>
      <c r="E150" s="175">
        <v>5891.0966024400004</v>
      </c>
      <c r="F150" s="147">
        <v>5828.7292000000007</v>
      </c>
      <c r="G150" s="147">
        <v>5386</v>
      </c>
      <c r="H150" s="147">
        <f t="shared" si="13"/>
        <v>5245.2223357248022</v>
      </c>
      <c r="I150" s="147">
        <v>5220</v>
      </c>
      <c r="J150" s="147">
        <f t="shared" si="15"/>
        <v>5055.1099999999997</v>
      </c>
      <c r="K150" s="147">
        <v>4922.3182580000012</v>
      </c>
      <c r="L150" s="147">
        <f t="shared" si="16"/>
        <v>4811.18</v>
      </c>
      <c r="M150" s="147">
        <v>4811.1770655505716</v>
      </c>
      <c r="N150" s="147">
        <v>4659.2843942965055</v>
      </c>
      <c r="O150" s="40">
        <v>4480.0811483620246</v>
      </c>
      <c r="P150" s="80"/>
      <c r="Q150" s="167"/>
      <c r="R150" s="167"/>
      <c r="S150" s="79"/>
    </row>
    <row r="151" spans="1:36" x14ac:dyDescent="0.2">
      <c r="A151" s="32" t="s">
        <v>35</v>
      </c>
      <c r="B151" s="32">
        <v>47</v>
      </c>
      <c r="C151" s="36" t="str">
        <f t="shared" si="12"/>
        <v>CO-47</v>
      </c>
      <c r="D151" s="78">
        <v>5951.2544771399998</v>
      </c>
      <c r="E151" s="175">
        <v>5951.2544771399998</v>
      </c>
      <c r="F151" s="147">
        <v>5888.2502000000004</v>
      </c>
      <c r="G151" s="147">
        <v>5441</v>
      </c>
      <c r="H151" s="147">
        <f t="shared" si="13"/>
        <v>5298.3703345248014</v>
      </c>
      <c r="I151" s="147">
        <v>5273</v>
      </c>
      <c r="J151" s="147">
        <f t="shared" si="15"/>
        <v>5106.33</v>
      </c>
      <c r="K151" s="147">
        <v>4972.1943830000009</v>
      </c>
      <c r="L151" s="147">
        <f t="shared" si="16"/>
        <v>4859.93</v>
      </c>
      <c r="M151" s="147">
        <v>4859.9336700644535</v>
      </c>
      <c r="N151" s="147">
        <v>4706.5017141821163</v>
      </c>
      <c r="O151" s="40">
        <v>4525.4824174828036</v>
      </c>
      <c r="P151" s="80"/>
      <c r="Q151" s="167"/>
      <c r="R151" s="167"/>
      <c r="S151" s="79"/>
    </row>
    <row r="152" spans="1:36" x14ac:dyDescent="0.2">
      <c r="A152" s="32" t="s">
        <v>35</v>
      </c>
      <c r="B152" s="32">
        <v>48</v>
      </c>
      <c r="C152" s="36" t="str">
        <f t="shared" si="12"/>
        <v>CO-48</v>
      </c>
      <c r="D152" s="78">
        <v>6011.4123518400002</v>
      </c>
      <c r="E152" s="175">
        <v>6011.4123518400002</v>
      </c>
      <c r="F152" s="147">
        <v>5947.7712000000001</v>
      </c>
      <c r="G152" s="147">
        <v>5496</v>
      </c>
      <c r="H152" s="147">
        <f t="shared" si="13"/>
        <v>5350.1228576640005</v>
      </c>
      <c r="I152" s="147">
        <v>5327</v>
      </c>
      <c r="J152" s="147">
        <f t="shared" si="15"/>
        <v>5156.21</v>
      </c>
      <c r="K152" s="147">
        <v>5020.7609400000001</v>
      </c>
      <c r="L152" s="147">
        <f t="shared" si="16"/>
        <v>4907.3999999999996</v>
      </c>
      <c r="M152" s="147">
        <v>4907.4006068615827</v>
      </c>
      <c r="N152" s="147">
        <v>4752.4700821824354</v>
      </c>
      <c r="O152" s="40">
        <v>4569.6827713292651</v>
      </c>
      <c r="P152" s="80"/>
      <c r="Q152" s="167"/>
      <c r="R152" s="167"/>
      <c r="S152" s="79"/>
    </row>
    <row r="153" spans="1:36" x14ac:dyDescent="0.2">
      <c r="A153" s="32" t="s">
        <v>35</v>
      </c>
      <c r="B153" s="32">
        <v>49</v>
      </c>
      <c r="C153" s="36" t="str">
        <f t="shared" si="12"/>
        <v>CO-49</v>
      </c>
      <c r="D153" s="78">
        <v>6069.3826674599995</v>
      </c>
      <c r="E153" s="175">
        <v>6069.3826674599995</v>
      </c>
      <c r="F153" s="147">
        <v>6005.1278000000002</v>
      </c>
      <c r="G153" s="147">
        <v>5549</v>
      </c>
      <c r="H153" s="147">
        <f t="shared" si="13"/>
        <v>5403.2926607712006</v>
      </c>
      <c r="I153" s="147">
        <v>5378</v>
      </c>
      <c r="J153" s="147">
        <f t="shared" si="15"/>
        <v>5207.45</v>
      </c>
      <c r="K153" s="147">
        <v>5070.6575270000003</v>
      </c>
      <c r="L153" s="147">
        <f t="shared" si="16"/>
        <v>4956.17</v>
      </c>
      <c r="M153" s="147">
        <v>4956.1691527432113</v>
      </c>
      <c r="N153" s="147">
        <v>4799.6989664373541</v>
      </c>
      <c r="O153" s="40">
        <v>4615.0951600359176</v>
      </c>
      <c r="P153" s="80"/>
      <c r="Q153" s="167"/>
      <c r="R153" s="167"/>
      <c r="S153" s="79"/>
    </row>
    <row r="154" spans="1:36" x14ac:dyDescent="0.2">
      <c r="A154" s="32" t="s">
        <v>35</v>
      </c>
      <c r="B154" s="32">
        <v>50</v>
      </c>
      <c r="C154" s="36" t="str">
        <f t="shared" si="12"/>
        <v>CO-50</v>
      </c>
      <c r="D154" s="78">
        <v>6130.6343217000003</v>
      </c>
      <c r="E154" s="175">
        <v>6130.6343217000003</v>
      </c>
      <c r="F154" s="147">
        <v>6065.7310000000007</v>
      </c>
      <c r="G154" s="147">
        <v>5605</v>
      </c>
      <c r="H154" s="147">
        <f t="shared" si="13"/>
        <v>5457.6398964672017</v>
      </c>
      <c r="I154" s="147">
        <v>5433</v>
      </c>
      <c r="J154" s="147">
        <f t="shared" si="15"/>
        <v>5259.83</v>
      </c>
      <c r="K154" s="147">
        <v>5121.6590620000006</v>
      </c>
      <c r="L154" s="147">
        <f t="shared" si="16"/>
        <v>5006.0200000000004</v>
      </c>
      <c r="M154" s="147">
        <v>5006.0243630898849</v>
      </c>
      <c r="N154" s="147">
        <v>4847.9802082993274</v>
      </c>
      <c r="O154" s="40">
        <v>4661.519431057045</v>
      </c>
      <c r="P154" s="80"/>
      <c r="Q154" s="167"/>
      <c r="R154" s="167"/>
      <c r="S154" s="79"/>
    </row>
    <row r="155" spans="1:36" x14ac:dyDescent="0.2">
      <c r="A155" s="32" t="s">
        <v>35</v>
      </c>
      <c r="B155" s="32">
        <v>51</v>
      </c>
      <c r="C155" s="36" t="str">
        <f t="shared" si="12"/>
        <v>CO-51</v>
      </c>
      <c r="D155" s="78">
        <v>6192.9797554799998</v>
      </c>
      <c r="E155" s="175">
        <v>6192.9797554799998</v>
      </c>
      <c r="F155" s="147">
        <v>6127.4164000000001</v>
      </c>
      <c r="G155" s="147">
        <v>5662</v>
      </c>
      <c r="H155" s="147">
        <f t="shared" si="13"/>
        <v>5513.4044121312018</v>
      </c>
      <c r="I155" s="147">
        <v>5487</v>
      </c>
      <c r="J155" s="147">
        <f t="shared" si="15"/>
        <v>5313.57</v>
      </c>
      <c r="K155" s="147">
        <v>5173.990627000001</v>
      </c>
      <c r="L155" s="147">
        <f t="shared" si="16"/>
        <v>5057.17</v>
      </c>
      <c r="M155" s="147">
        <v>5057.1692411533077</v>
      </c>
      <c r="N155" s="147">
        <v>4897.5104020465888</v>
      </c>
      <c r="O155" s="40">
        <v>4709.1446173524891</v>
      </c>
      <c r="P155" s="80"/>
      <c r="Q155" s="167"/>
      <c r="R155" s="167"/>
      <c r="S155" s="79"/>
    </row>
    <row r="156" spans="1:36" x14ac:dyDescent="0.2">
      <c r="A156" s="32" t="s">
        <v>35</v>
      </c>
      <c r="B156" s="32">
        <v>52</v>
      </c>
      <c r="C156" s="36" t="str">
        <f t="shared" si="12"/>
        <v>CO-52</v>
      </c>
      <c r="D156" s="78">
        <v>6253.1376301800001</v>
      </c>
      <c r="E156" s="175">
        <v>6253.1376301800001</v>
      </c>
      <c r="F156" s="147">
        <v>6186.9374000000007</v>
      </c>
      <c r="G156" s="147">
        <v>5717</v>
      </c>
      <c r="H156" s="147">
        <f t="shared" si="13"/>
        <v>5567.8606693632009</v>
      </c>
      <c r="I156" s="147">
        <v>5541</v>
      </c>
      <c r="J156" s="147">
        <f t="shared" si="15"/>
        <v>5366.05</v>
      </c>
      <c r="K156" s="147">
        <v>5225.0944720000007</v>
      </c>
      <c r="L156" s="147">
        <f t="shared" si="16"/>
        <v>5107.12</v>
      </c>
      <c r="M156" s="147">
        <v>5107.11998244196</v>
      </c>
      <c r="N156" s="147">
        <v>4945.8841588630257</v>
      </c>
      <c r="O156" s="40">
        <v>4755.6578450606012</v>
      </c>
      <c r="P156" s="80"/>
      <c r="Q156" s="167"/>
      <c r="R156" s="167"/>
      <c r="S156" s="79"/>
    </row>
    <row r="157" spans="1:36" x14ac:dyDescent="0.2">
      <c r="A157" s="32" t="s">
        <v>35</v>
      </c>
      <c r="B157" s="32">
        <v>53</v>
      </c>
      <c r="C157" s="36" t="str">
        <f t="shared" si="12"/>
        <v>CO-53</v>
      </c>
      <c r="D157" s="78">
        <v>6320.9519616600001</v>
      </c>
      <c r="E157" s="175">
        <v>6320.9519616600001</v>
      </c>
      <c r="F157" s="147">
        <v>6254.0338000000002</v>
      </c>
      <c r="G157" s="147">
        <v>5779</v>
      </c>
      <c r="H157" s="147">
        <f t="shared" si="13"/>
        <v>5625.042464995201</v>
      </c>
      <c r="I157" s="147">
        <v>5601</v>
      </c>
      <c r="J157" s="147">
        <f t="shared" si="15"/>
        <v>5421.16</v>
      </c>
      <c r="K157" s="147">
        <v>5278.7560670000003</v>
      </c>
      <c r="L157" s="147">
        <f t="shared" si="16"/>
        <v>5159.57</v>
      </c>
      <c r="M157" s="147">
        <v>5159.5664695898822</v>
      </c>
      <c r="N157" s="147">
        <v>4996.6748688648868</v>
      </c>
      <c r="O157" s="40">
        <v>4804.4950662162373</v>
      </c>
      <c r="P157" s="80"/>
      <c r="Q157" s="167"/>
      <c r="R157" s="167"/>
      <c r="S157" s="79"/>
    </row>
    <row r="158" spans="1:36" x14ac:dyDescent="0.2">
      <c r="A158" s="32" t="s">
        <v>35</v>
      </c>
      <c r="B158" s="32">
        <v>54</v>
      </c>
      <c r="C158" s="36" t="str">
        <f t="shared" si="12"/>
        <v>CO-54</v>
      </c>
      <c r="D158" s="78">
        <v>6378.9222772799994</v>
      </c>
      <c r="E158" s="175">
        <v>6378.9222772799994</v>
      </c>
      <c r="F158" s="147">
        <v>6311.3904000000002</v>
      </c>
      <c r="G158" s="147">
        <v>5832</v>
      </c>
      <c r="H158" s="147">
        <f t="shared" si="13"/>
        <v>5679.3897006912011</v>
      </c>
      <c r="I158" s="147">
        <v>5653</v>
      </c>
      <c r="J158" s="147">
        <f t="shared" si="15"/>
        <v>5473.54</v>
      </c>
      <c r="K158" s="147">
        <v>5329.7576020000006</v>
      </c>
      <c r="L158" s="147">
        <f t="shared" si="16"/>
        <v>5209.42</v>
      </c>
      <c r="M158" s="147">
        <v>5209.4216799365513</v>
      </c>
      <c r="N158" s="147">
        <v>5044.9561107268564</v>
      </c>
      <c r="O158" s="40">
        <v>4850.919337237362</v>
      </c>
      <c r="P158" s="80"/>
      <c r="Q158" s="167"/>
      <c r="R158" s="167"/>
      <c r="S158" s="79"/>
    </row>
    <row r="159" spans="1:36" x14ac:dyDescent="0.2">
      <c r="A159" s="32" t="s">
        <v>35</v>
      </c>
      <c r="B159" s="32">
        <v>55</v>
      </c>
      <c r="C159" s="36" t="str">
        <f t="shared" si="12"/>
        <v>CO-55</v>
      </c>
      <c r="D159" s="78">
        <v>6442.3614906000003</v>
      </c>
      <c r="E159" s="175">
        <v>6442.3614906000003</v>
      </c>
      <c r="F159" s="147">
        <v>6374.1580000000004</v>
      </c>
      <c r="G159" s="147">
        <v>5890</v>
      </c>
      <c r="H159" s="147">
        <f t="shared" si="13"/>
        <v>5735.2632378912012</v>
      </c>
      <c r="I159" s="147">
        <v>5708</v>
      </c>
      <c r="J159" s="147">
        <f t="shared" si="15"/>
        <v>5527.39</v>
      </c>
      <c r="K159" s="147">
        <v>5382.1914770000003</v>
      </c>
      <c r="L159" s="147">
        <f t="shared" si="16"/>
        <v>5260.67</v>
      </c>
      <c r="M159" s="147">
        <v>5260.674030309704</v>
      </c>
      <c r="N159" s="147">
        <v>5094.5903837978931</v>
      </c>
      <c r="O159" s="40">
        <v>4898.6445998056661</v>
      </c>
      <c r="P159" s="80"/>
      <c r="Q159" s="167"/>
      <c r="R159" s="167"/>
      <c r="S159" s="79"/>
    </row>
    <row r="160" spans="1:36" x14ac:dyDescent="0.2">
      <c r="A160" s="32" t="s">
        <v>35</v>
      </c>
      <c r="B160" s="32">
        <v>56</v>
      </c>
      <c r="C160" s="36" t="str">
        <f t="shared" si="12"/>
        <v>CO-56</v>
      </c>
      <c r="D160" s="78">
        <v>6510.1758220800002</v>
      </c>
      <c r="E160" s="175">
        <v>6510.1758220800002</v>
      </c>
      <c r="F160" s="147">
        <v>6441.2544000000007</v>
      </c>
      <c r="G160" s="147">
        <v>5952</v>
      </c>
      <c r="H160" s="147">
        <f t="shared" si="13"/>
        <v>5796.3371023584014</v>
      </c>
      <c r="I160" s="147">
        <v>5769</v>
      </c>
      <c r="J160" s="147">
        <f t="shared" si="15"/>
        <v>5586.25</v>
      </c>
      <c r="K160" s="147">
        <v>5439.5055390000007</v>
      </c>
      <c r="L160" s="147">
        <f t="shared" si="16"/>
        <v>5316.69</v>
      </c>
      <c r="M160" s="147">
        <v>5316.6909864141908</v>
      </c>
      <c r="N160" s="147">
        <v>5148.8388402229239</v>
      </c>
      <c r="O160" s="40">
        <v>4950.8065771374268</v>
      </c>
      <c r="P160" s="80"/>
      <c r="Q160" s="167"/>
      <c r="R160" s="167"/>
      <c r="S160" s="79"/>
    </row>
    <row r="161" spans="1:19" x14ac:dyDescent="0.2">
      <c r="A161" s="32" t="s">
        <v>35</v>
      </c>
      <c r="B161" s="32">
        <v>57</v>
      </c>
      <c r="C161" s="36" t="str">
        <f t="shared" si="12"/>
        <v>CO-57</v>
      </c>
      <c r="D161" s="78">
        <v>6571.4274763200001</v>
      </c>
      <c r="E161" s="175">
        <v>6571.4274763200001</v>
      </c>
      <c r="F161" s="147">
        <v>6501.8576000000003</v>
      </c>
      <c r="G161" s="147">
        <v>6008</v>
      </c>
      <c r="H161" s="147">
        <f t="shared" si="13"/>
        <v>5850.6952402080015</v>
      </c>
      <c r="I161" s="147">
        <v>5823</v>
      </c>
      <c r="J161" s="147">
        <f t="shared" si="15"/>
        <v>5638.63</v>
      </c>
      <c r="K161" s="147">
        <v>5490.5173050000012</v>
      </c>
      <c r="L161" s="147">
        <f t="shared" si="16"/>
        <v>5366.55</v>
      </c>
      <c r="M161" s="147">
        <v>5366.5461967608626</v>
      </c>
      <c r="N161" s="147">
        <v>5197.1200820848953</v>
      </c>
      <c r="O161" s="40">
        <v>4997.2308481585533</v>
      </c>
      <c r="P161" s="80"/>
      <c r="Q161" s="167"/>
      <c r="R161" s="167"/>
      <c r="S161" s="79"/>
    </row>
    <row r="162" spans="1:19" x14ac:dyDescent="0.2">
      <c r="A162" s="32" t="s">
        <v>35</v>
      </c>
      <c r="B162" s="32">
        <v>58</v>
      </c>
      <c r="C162" s="36" t="str">
        <f t="shared" si="12"/>
        <v>CO-58</v>
      </c>
      <c r="D162" s="78">
        <v>6638.1480282599996</v>
      </c>
      <c r="E162" s="175">
        <v>6638.1480282599996</v>
      </c>
      <c r="F162" s="147">
        <v>6567.8717999999999</v>
      </c>
      <c r="G162" s="147">
        <v>6069</v>
      </c>
      <c r="H162" s="147">
        <f t="shared" si="13"/>
        <v>5909.1743921184006</v>
      </c>
      <c r="I162" s="147">
        <v>5882</v>
      </c>
      <c r="J162" s="147">
        <f t="shared" si="15"/>
        <v>5694.99</v>
      </c>
      <c r="K162" s="147">
        <v>5545.3963890000005</v>
      </c>
      <c r="L162" s="147">
        <f t="shared" si="16"/>
        <v>5420.19</v>
      </c>
      <c r="M162" s="147">
        <v>5420.1868206835543</v>
      </c>
      <c r="N162" s="147">
        <v>5249.0672290175817</v>
      </c>
      <c r="O162" s="40">
        <v>5047.1800279015206</v>
      </c>
      <c r="P162" s="80"/>
      <c r="Q162" s="167"/>
      <c r="R162" s="167"/>
      <c r="S162" s="79"/>
    </row>
    <row r="163" spans="1:19" x14ac:dyDescent="0.2">
      <c r="A163" s="32" t="s">
        <v>35</v>
      </c>
      <c r="B163" s="32">
        <v>59</v>
      </c>
      <c r="C163" s="36" t="str">
        <f t="shared" si="12"/>
        <v>CO-59</v>
      </c>
      <c r="D163" s="78">
        <v>6708.1499188199996</v>
      </c>
      <c r="E163" s="175">
        <v>6708.1499188199996</v>
      </c>
      <c r="F163" s="147">
        <v>6637.1325999999999</v>
      </c>
      <c r="G163" s="147">
        <v>6133</v>
      </c>
      <c r="H163" s="147">
        <f t="shared" si="13"/>
        <v>5971.5565150176017</v>
      </c>
      <c r="I163" s="147">
        <v>5944</v>
      </c>
      <c r="J163" s="147">
        <f t="shared" si="15"/>
        <v>5755.11</v>
      </c>
      <c r="K163" s="147">
        <v>5603.9381710000007</v>
      </c>
      <c r="L163" s="147">
        <f t="shared" si="16"/>
        <v>5477.41</v>
      </c>
      <c r="M163" s="147">
        <v>5477.40985493056</v>
      </c>
      <c r="N163" s="147">
        <v>5304.4836867427466</v>
      </c>
      <c r="O163" s="40">
        <v>5100.4650834064869</v>
      </c>
      <c r="P163" s="80"/>
      <c r="Q163" s="167"/>
      <c r="R163" s="167"/>
      <c r="S163" s="79"/>
    </row>
    <row r="164" spans="1:19" x14ac:dyDescent="0.2">
      <c r="A164" s="32" t="s">
        <v>35</v>
      </c>
      <c r="B164" s="32">
        <v>60</v>
      </c>
      <c r="C164" s="36" t="str">
        <f t="shared" si="12"/>
        <v>CO-60</v>
      </c>
      <c r="D164" s="78">
        <v>6772.6829116799991</v>
      </c>
      <c r="E164" s="175">
        <v>6772.6829116799991</v>
      </c>
      <c r="F164" s="147">
        <v>6700.9823999999999</v>
      </c>
      <c r="G164" s="147">
        <v>6192</v>
      </c>
      <c r="H164" s="147">
        <f t="shared" si="13"/>
        <v>6028.7165063424018</v>
      </c>
      <c r="I164" s="147">
        <v>6002</v>
      </c>
      <c r="J164" s="147">
        <f t="shared" si="15"/>
        <v>5810.2</v>
      </c>
      <c r="K164" s="147">
        <v>5657.5793040000008</v>
      </c>
      <c r="L164" s="147">
        <f t="shared" si="16"/>
        <v>5529.84</v>
      </c>
      <c r="M164" s="147">
        <v>5529.8444007107355</v>
      </c>
      <c r="N164" s="147">
        <v>5355.2628323753006</v>
      </c>
      <c r="O164" s="40">
        <v>5149.2911849762504</v>
      </c>
      <c r="P164" s="80"/>
      <c r="Q164" s="167"/>
      <c r="R164" s="167"/>
      <c r="S164" s="79"/>
    </row>
    <row r="165" spans="1:19" x14ac:dyDescent="0.2">
      <c r="A165" s="32" t="s">
        <v>35</v>
      </c>
      <c r="B165" s="32">
        <v>61</v>
      </c>
      <c r="C165" s="36" t="str">
        <f t="shared" si="12"/>
        <v>CO-61</v>
      </c>
      <c r="D165" s="78">
        <v>6839.4034636200004</v>
      </c>
      <c r="E165" s="175">
        <v>6839.4034636200004</v>
      </c>
      <c r="F165" s="147">
        <v>6766.9966000000004</v>
      </c>
      <c r="G165" s="147">
        <v>6253</v>
      </c>
      <c r="H165" s="147">
        <f t="shared" si="13"/>
        <v>6089.801272963201</v>
      </c>
      <c r="I165" s="147">
        <v>6060</v>
      </c>
      <c r="J165" s="147">
        <f t="shared" si="15"/>
        <v>5869.07</v>
      </c>
      <c r="K165" s="147">
        <v>5714.9035970000004</v>
      </c>
      <c r="L165" s="147">
        <f t="shared" si="16"/>
        <v>5585.87</v>
      </c>
      <c r="M165" s="147">
        <v>5585.8732981829708</v>
      </c>
      <c r="N165" s="147">
        <v>5409.5228531696403</v>
      </c>
      <c r="O165" s="40">
        <v>5201.4642818938846</v>
      </c>
      <c r="P165" s="80"/>
      <c r="Q165" s="167"/>
      <c r="R165" s="167"/>
      <c r="S165" s="79"/>
    </row>
    <row r="166" spans="1:19" x14ac:dyDescent="0.2">
      <c r="A166" s="32" t="s">
        <v>35</v>
      </c>
      <c r="B166" s="32">
        <v>62</v>
      </c>
      <c r="C166" s="36" t="str">
        <f t="shared" si="12"/>
        <v>CO-62</v>
      </c>
      <c r="D166" s="78">
        <v>6909.4053541800004</v>
      </c>
      <c r="E166" s="175">
        <v>6909.4053541800004</v>
      </c>
      <c r="F166" s="147">
        <v>6836.2574000000004</v>
      </c>
      <c r="G166" s="147">
        <v>6317</v>
      </c>
      <c r="H166" s="147">
        <f t="shared" si="13"/>
        <v>6150.8860395840011</v>
      </c>
      <c r="I166" s="147">
        <v>6122</v>
      </c>
      <c r="J166" s="147">
        <f t="shared" si="15"/>
        <v>5927.94</v>
      </c>
      <c r="K166" s="147">
        <v>5772.2278900000001</v>
      </c>
      <c r="L166" s="147">
        <f t="shared" si="16"/>
        <v>5641.9</v>
      </c>
      <c r="M166" s="147">
        <v>5641.9021956552051</v>
      </c>
      <c r="N166" s="147">
        <v>5463.7828739639799</v>
      </c>
      <c r="O166" s="40">
        <v>5253.6373788115188</v>
      </c>
      <c r="P166" s="80"/>
      <c r="Q166" s="167"/>
      <c r="R166" s="167"/>
      <c r="S166" s="79"/>
    </row>
    <row r="167" spans="1:19" x14ac:dyDescent="0.2">
      <c r="A167" s="32" t="s">
        <v>35</v>
      </c>
      <c r="B167" s="32">
        <v>63</v>
      </c>
      <c r="C167" s="36" t="str">
        <f t="shared" si="12"/>
        <v>CO-63</v>
      </c>
      <c r="D167" s="78">
        <v>6978.3134651999999</v>
      </c>
      <c r="E167" s="175">
        <v>6978.3134651999999</v>
      </c>
      <c r="F167" s="147">
        <v>6904.4360000000006</v>
      </c>
      <c r="G167" s="147">
        <v>6380</v>
      </c>
      <c r="H167" s="147">
        <f t="shared" si="13"/>
        <v>6211.9599040512012</v>
      </c>
      <c r="I167" s="147">
        <v>6183</v>
      </c>
      <c r="J167" s="147">
        <f t="shared" si="15"/>
        <v>5986.8</v>
      </c>
      <c r="K167" s="147">
        <v>5829.5419520000005</v>
      </c>
      <c r="L167" s="147">
        <f t="shared" si="16"/>
        <v>5697.92</v>
      </c>
      <c r="M167" s="147">
        <v>5697.9191517596919</v>
      </c>
      <c r="N167" s="147">
        <v>5518.0313303890107</v>
      </c>
      <c r="O167" s="40">
        <v>5305.7993561432795</v>
      </c>
      <c r="P167" s="80"/>
      <c r="Q167" s="167"/>
      <c r="R167" s="167"/>
      <c r="S167" s="79"/>
    </row>
    <row r="168" spans="1:19" x14ac:dyDescent="0.2">
      <c r="A168" s="32" t="s">
        <v>35</v>
      </c>
      <c r="B168" s="32">
        <v>64</v>
      </c>
      <c r="C168" s="36" t="str">
        <f t="shared" si="12"/>
        <v>CO-64</v>
      </c>
      <c r="D168" s="78">
        <v>7049.4091353000003</v>
      </c>
      <c r="E168" s="175">
        <v>7049.4091353000003</v>
      </c>
      <c r="F168" s="147">
        <v>6974.7790000000005</v>
      </c>
      <c r="G168" s="147">
        <v>6445</v>
      </c>
      <c r="H168" s="147">
        <f t="shared" si="13"/>
        <v>6274.3420269504013</v>
      </c>
      <c r="I168" s="147">
        <v>6246</v>
      </c>
      <c r="J168" s="147">
        <f t="shared" si="15"/>
        <v>6046.93</v>
      </c>
      <c r="K168" s="147">
        <v>5888.0837340000007</v>
      </c>
      <c r="L168" s="147">
        <f t="shared" si="16"/>
        <v>5755.14</v>
      </c>
      <c r="M168" s="147">
        <v>5755.1421860066966</v>
      </c>
      <c r="N168" s="147">
        <v>5573.4477881141747</v>
      </c>
      <c r="O168" s="40">
        <v>5359.0844116482449</v>
      </c>
      <c r="P168" s="80"/>
      <c r="Q168" s="167"/>
      <c r="R168" s="167"/>
      <c r="S168" s="79"/>
    </row>
    <row r="169" spans="1:19" x14ac:dyDescent="0.2">
      <c r="A169" s="32" t="s">
        <v>35</v>
      </c>
      <c r="B169" s="32">
        <v>65</v>
      </c>
      <c r="C169" s="36" t="str">
        <f t="shared" si="12"/>
        <v>CO-65</v>
      </c>
      <c r="D169" s="78">
        <v>7115.0359076999994</v>
      </c>
      <c r="E169" s="175">
        <v>7115.0359076999994</v>
      </c>
      <c r="F169" s="147">
        <v>7039.7110000000002</v>
      </c>
      <c r="G169" s="147">
        <v>6505</v>
      </c>
      <c r="H169" s="147">
        <f t="shared" si="13"/>
        <v>6336.7350520032005</v>
      </c>
      <c r="I169" s="147">
        <v>6305</v>
      </c>
      <c r="J169" s="147">
        <f t="shared" si="15"/>
        <v>6107.06</v>
      </c>
      <c r="K169" s="147">
        <v>5946.6357470000003</v>
      </c>
      <c r="L169" s="147">
        <f t="shared" si="16"/>
        <v>5812.37</v>
      </c>
      <c r="M169" s="147">
        <v>5812.3652202537023</v>
      </c>
      <c r="N169" s="147">
        <v>5628.8642458393397</v>
      </c>
      <c r="O169" s="40">
        <v>5412.3694671532112</v>
      </c>
      <c r="P169" s="80"/>
      <c r="Q169" s="167"/>
      <c r="R169" s="167"/>
      <c r="S169" s="79"/>
    </row>
    <row r="170" spans="1:19" x14ac:dyDescent="0.2">
      <c r="A170" s="32" t="s">
        <v>35</v>
      </c>
      <c r="B170" s="32">
        <v>66</v>
      </c>
      <c r="C170" s="36" t="str">
        <f t="shared" si="12"/>
        <v>CO-66</v>
      </c>
      <c r="D170" s="78">
        <v>7189.4129164200003</v>
      </c>
      <c r="E170" s="175">
        <v>7189.4129164200003</v>
      </c>
      <c r="F170" s="147">
        <v>7113.3006000000005</v>
      </c>
      <c r="G170" s="147">
        <v>6573</v>
      </c>
      <c r="H170" s="147">
        <f t="shared" si="13"/>
        <v>6400.5235527168006</v>
      </c>
      <c r="I170" s="147">
        <v>6370</v>
      </c>
      <c r="J170" s="147">
        <f t="shared" si="15"/>
        <v>6168.53</v>
      </c>
      <c r="K170" s="147">
        <v>6006.4973280000004</v>
      </c>
      <c r="L170" s="147">
        <f t="shared" si="16"/>
        <v>5870.88</v>
      </c>
      <c r="M170" s="147">
        <v>5870.8779222174599</v>
      </c>
      <c r="N170" s="147">
        <v>5685.5296554497963</v>
      </c>
      <c r="O170" s="40">
        <v>5466.855437932496</v>
      </c>
      <c r="P170" s="80"/>
      <c r="Q170" s="167"/>
      <c r="R170" s="167"/>
      <c r="S170" s="79"/>
    </row>
    <row r="171" spans="1:19" x14ac:dyDescent="0.2">
      <c r="A171" s="32" t="s">
        <v>35</v>
      </c>
      <c r="B171" s="32">
        <v>67</v>
      </c>
      <c r="C171" s="36" t="str">
        <f t="shared" si="12"/>
        <v>CO-67</v>
      </c>
      <c r="D171" s="78">
        <v>7262.6961455999999</v>
      </c>
      <c r="E171" s="175">
        <v>7262.6961455999999</v>
      </c>
      <c r="F171" s="147">
        <v>7185.808</v>
      </c>
      <c r="G171" s="147">
        <v>6640</v>
      </c>
      <c r="H171" s="147">
        <f t="shared" si="13"/>
        <v>6465.6094097088016</v>
      </c>
      <c r="I171" s="147">
        <v>6435</v>
      </c>
      <c r="J171" s="147">
        <f t="shared" si="15"/>
        <v>6231.26</v>
      </c>
      <c r="K171" s="147">
        <v>6067.5763980000011</v>
      </c>
      <c r="L171" s="147">
        <f t="shared" si="16"/>
        <v>5930.58</v>
      </c>
      <c r="M171" s="147">
        <v>5930.584760955986</v>
      </c>
      <c r="N171" s="147">
        <v>5743.3515019910774</v>
      </c>
      <c r="O171" s="40">
        <v>5522.4533672991129</v>
      </c>
      <c r="P171" s="80"/>
      <c r="Q171" s="167"/>
      <c r="R171" s="167"/>
      <c r="S171" s="79"/>
    </row>
    <row r="172" spans="1:19" x14ac:dyDescent="0.2">
      <c r="A172" s="32" t="s">
        <v>35</v>
      </c>
      <c r="B172" s="32">
        <v>68</v>
      </c>
      <c r="C172" s="36" t="str">
        <f t="shared" si="12"/>
        <v>CO-68</v>
      </c>
      <c r="D172" s="78">
        <v>7334.8855952399999</v>
      </c>
      <c r="E172" s="175">
        <v>7334.8855952399999</v>
      </c>
      <c r="F172" s="147">
        <v>7257.2332000000006</v>
      </c>
      <c r="G172" s="147">
        <v>6706</v>
      </c>
      <c r="H172" s="147">
        <f t="shared" si="13"/>
        <v>6529.2888888864009</v>
      </c>
      <c r="I172" s="147">
        <v>6499</v>
      </c>
      <c r="J172" s="147">
        <f t="shared" si="15"/>
        <v>6292.63</v>
      </c>
      <c r="K172" s="147">
        <v>6127.3356690000001</v>
      </c>
      <c r="L172" s="147">
        <f t="shared" si="16"/>
        <v>5988.99</v>
      </c>
      <c r="M172" s="147">
        <v>5988.9899906100154</v>
      </c>
      <c r="N172" s="147">
        <v>5799.9128322777606</v>
      </c>
      <c r="O172" s="40">
        <v>5576.8392618055386</v>
      </c>
      <c r="P172" s="80"/>
      <c r="Q172" s="167"/>
      <c r="R172" s="167"/>
      <c r="S172" s="79"/>
    </row>
    <row r="173" spans="1:19" x14ac:dyDescent="0.2">
      <c r="A173" s="32" t="s">
        <v>35</v>
      </c>
      <c r="B173" s="32">
        <v>69</v>
      </c>
      <c r="C173" s="36" t="str">
        <f t="shared" si="12"/>
        <v>CO-69</v>
      </c>
      <c r="D173" s="78">
        <v>7409.2626039599991</v>
      </c>
      <c r="E173" s="175">
        <v>7409.2626039599991</v>
      </c>
      <c r="F173" s="147">
        <v>7330.8227999999999</v>
      </c>
      <c r="G173" s="147">
        <v>6774</v>
      </c>
      <c r="H173" s="147">
        <f t="shared" si="13"/>
        <v>6595.6830043104019</v>
      </c>
      <c r="I173" s="147">
        <v>6566</v>
      </c>
      <c r="J173" s="147">
        <f t="shared" si="15"/>
        <v>6356.62</v>
      </c>
      <c r="K173" s="147">
        <v>6189.6424590000015</v>
      </c>
      <c r="L173" s="147">
        <f t="shared" si="16"/>
        <v>6049.89</v>
      </c>
      <c r="M173" s="147">
        <v>6049.8909661233129</v>
      </c>
      <c r="N173" s="147">
        <v>5858.8911157498678</v>
      </c>
      <c r="O173" s="40">
        <v>5633.5491497594885</v>
      </c>
      <c r="P173" s="80"/>
      <c r="Q173" s="167"/>
      <c r="R173" s="167"/>
      <c r="S173" s="79"/>
    </row>
    <row r="174" spans="1:19" x14ac:dyDescent="0.2">
      <c r="A174" s="32" t="s">
        <v>35</v>
      </c>
      <c r="B174" s="32">
        <v>70</v>
      </c>
      <c r="C174" s="36" t="str">
        <f t="shared" si="12"/>
        <v>CO-70</v>
      </c>
      <c r="D174" s="78">
        <v>7479.2644945199991</v>
      </c>
      <c r="E174" s="175">
        <v>7479.2644945199991</v>
      </c>
      <c r="F174" s="147">
        <v>7400.0835999999999</v>
      </c>
      <c r="G174" s="147">
        <v>6838</v>
      </c>
      <c r="H174" s="147">
        <f t="shared" si="13"/>
        <v>6659.4715050240011</v>
      </c>
      <c r="I174" s="147">
        <v>6627</v>
      </c>
      <c r="J174" s="147">
        <f t="shared" si="15"/>
        <v>6418.1</v>
      </c>
      <c r="K174" s="147">
        <v>6249.5040400000007</v>
      </c>
      <c r="L174" s="147">
        <f t="shared" si="16"/>
        <v>6108.4</v>
      </c>
      <c r="M174" s="147">
        <v>6108.4036680870704</v>
      </c>
      <c r="N174" s="147">
        <v>5915.5565253603245</v>
      </c>
      <c r="O174" s="40">
        <v>5688.0351205387733</v>
      </c>
      <c r="P174" s="80"/>
      <c r="Q174" s="167"/>
      <c r="R174" s="167"/>
      <c r="S174" s="79"/>
    </row>
    <row r="175" spans="1:19" x14ac:dyDescent="0.2">
      <c r="A175" s="32" t="s">
        <v>35</v>
      </c>
      <c r="B175" s="32">
        <v>71</v>
      </c>
      <c r="C175" s="36" t="str">
        <f t="shared" si="12"/>
        <v>CO-71</v>
      </c>
      <c r="D175" s="78">
        <v>7555.82906232</v>
      </c>
      <c r="E175" s="175">
        <v>7555.82906232</v>
      </c>
      <c r="F175" s="147">
        <v>7475.8376000000007</v>
      </c>
      <c r="G175" s="147">
        <v>6908</v>
      </c>
      <c r="H175" s="147">
        <f t="shared" si="13"/>
        <v>6727.1738788800021</v>
      </c>
      <c r="I175" s="147">
        <v>6696</v>
      </c>
      <c r="J175" s="147">
        <f t="shared" si="15"/>
        <v>6483.34</v>
      </c>
      <c r="K175" s="147">
        <v>6313.0385500000011</v>
      </c>
      <c r="L175" s="147">
        <f t="shared" si="16"/>
        <v>6170.5</v>
      </c>
      <c r="M175" s="147">
        <v>6170.4987803751401</v>
      </c>
      <c r="N175" s="147">
        <v>5975.6912457632579</v>
      </c>
      <c r="O175" s="40">
        <v>5745.8569670800553</v>
      </c>
      <c r="P175" s="80"/>
      <c r="Q175" s="167"/>
      <c r="R175" s="167"/>
      <c r="S175" s="79"/>
    </row>
    <row r="176" spans="1:19" x14ac:dyDescent="0.2">
      <c r="A176" s="32" t="s">
        <v>35</v>
      </c>
      <c r="B176" s="32">
        <v>72</v>
      </c>
      <c r="C176" s="36" t="str">
        <f t="shared" si="12"/>
        <v>CO-72</v>
      </c>
      <c r="D176" s="78">
        <v>7630.2060710399992</v>
      </c>
      <c r="E176" s="175">
        <v>7630.2060710399992</v>
      </c>
      <c r="F176" s="147">
        <v>7549.4272000000001</v>
      </c>
      <c r="G176" s="147">
        <v>6976</v>
      </c>
      <c r="H176" s="147">
        <f t="shared" si="13"/>
        <v>6793.5679943040013</v>
      </c>
      <c r="I176" s="147">
        <v>6762</v>
      </c>
      <c r="J176" s="147">
        <f t="shared" si="15"/>
        <v>6547.33</v>
      </c>
      <c r="K176" s="147">
        <v>6375.3453400000008</v>
      </c>
      <c r="L176" s="147">
        <f t="shared" si="16"/>
        <v>6231.4</v>
      </c>
      <c r="M176" s="147">
        <v>6231.3997558884366</v>
      </c>
      <c r="N176" s="147">
        <v>6034.6695292353643</v>
      </c>
      <c r="O176" s="40">
        <v>5802.5668550340042</v>
      </c>
      <c r="P176" s="80"/>
      <c r="Q176" s="167"/>
      <c r="R176" s="167"/>
      <c r="S176" s="79"/>
    </row>
    <row r="177" spans="1:19" x14ac:dyDescent="0.2">
      <c r="A177" s="32" t="s">
        <v>35</v>
      </c>
      <c r="B177" s="32">
        <v>73</v>
      </c>
      <c r="C177" s="36" t="str">
        <f t="shared" si="12"/>
        <v>CO-73</v>
      </c>
      <c r="D177" s="78">
        <v>7707.8644183800006</v>
      </c>
      <c r="E177" s="175">
        <v>7707.8644183800006</v>
      </c>
      <c r="F177" s="147">
        <v>7626.2634000000007</v>
      </c>
      <c r="G177" s="147">
        <v>7047</v>
      </c>
      <c r="H177" s="147">
        <f t="shared" si="13"/>
        <v>6861.2594660064015</v>
      </c>
      <c r="I177" s="147">
        <v>6830</v>
      </c>
      <c r="J177" s="147">
        <f t="shared" si="15"/>
        <v>6612.57</v>
      </c>
      <c r="K177" s="147">
        <v>6438.869619000001</v>
      </c>
      <c r="L177" s="147">
        <f t="shared" si="16"/>
        <v>6293.49</v>
      </c>
      <c r="M177" s="147">
        <v>6293.4948681765072</v>
      </c>
      <c r="N177" s="147">
        <v>6094.8042496382986</v>
      </c>
      <c r="O177" s="40">
        <v>5860.3887015752871</v>
      </c>
      <c r="P177" s="80"/>
      <c r="Q177" s="167"/>
      <c r="R177" s="167"/>
      <c r="S177" s="79"/>
    </row>
    <row r="178" spans="1:19" x14ac:dyDescent="0.2">
      <c r="A178" s="32" t="s">
        <v>35</v>
      </c>
      <c r="B178" s="32">
        <v>74</v>
      </c>
      <c r="C178" s="36" t="str">
        <f t="shared" si="12"/>
        <v>CO-74</v>
      </c>
      <c r="D178" s="78">
        <v>7783.3352066400003</v>
      </c>
      <c r="E178" s="175">
        <v>7783.3352066400003</v>
      </c>
      <c r="F178" s="147">
        <v>7700.9352000000008</v>
      </c>
      <c r="G178" s="147">
        <v>7116</v>
      </c>
      <c r="H178" s="147">
        <f t="shared" si="13"/>
        <v>6928.9618398624016</v>
      </c>
      <c r="I178" s="147">
        <v>6897</v>
      </c>
      <c r="J178" s="147">
        <f t="shared" si="15"/>
        <v>6677.82</v>
      </c>
      <c r="K178" s="147">
        <v>6502.4041290000005</v>
      </c>
      <c r="L178" s="147">
        <f t="shared" si="16"/>
        <v>6355.59</v>
      </c>
      <c r="M178" s="147">
        <v>6355.5899804645769</v>
      </c>
      <c r="N178" s="147">
        <v>6154.938970041233</v>
      </c>
      <c r="O178" s="40">
        <v>5918.21054811657</v>
      </c>
      <c r="P178" s="80"/>
      <c r="Q178" s="167"/>
      <c r="R178" s="167"/>
      <c r="S178" s="79"/>
    </row>
    <row r="179" spans="1:19" x14ac:dyDescent="0.2">
      <c r="A179" s="32" t="s">
        <v>35</v>
      </c>
      <c r="B179" s="32">
        <v>75</v>
      </c>
      <c r="C179" s="36" t="str">
        <f t="shared" si="12"/>
        <v>CO-75</v>
      </c>
      <c r="D179" s="78">
        <v>7859.8997744400003</v>
      </c>
      <c r="E179" s="175">
        <v>7859.8997744400003</v>
      </c>
      <c r="F179" s="147">
        <v>7776.6892000000007</v>
      </c>
      <c r="G179" s="147">
        <v>7186</v>
      </c>
      <c r="H179" s="147">
        <f t="shared" si="13"/>
        <v>6998.0814936864017</v>
      </c>
      <c r="I179" s="147">
        <v>6965</v>
      </c>
      <c r="J179" s="147">
        <f t="shared" si="15"/>
        <v>6744.43</v>
      </c>
      <c r="K179" s="147">
        <v>6567.268669000001</v>
      </c>
      <c r="L179" s="147">
        <f t="shared" si="16"/>
        <v>6418.99</v>
      </c>
      <c r="M179" s="147">
        <v>6418.9867018371451</v>
      </c>
      <c r="N179" s="147">
        <v>6216.3342066987652</v>
      </c>
      <c r="O179" s="40">
        <v>5977.244429518043</v>
      </c>
      <c r="P179" s="80"/>
      <c r="Q179" s="167"/>
      <c r="R179" s="167"/>
      <c r="S179" s="79"/>
    </row>
    <row r="180" spans="1:19" x14ac:dyDescent="0.2">
      <c r="A180" s="32" t="s">
        <v>35</v>
      </c>
      <c r="B180" s="32">
        <v>76</v>
      </c>
      <c r="C180" s="36" t="str">
        <f t="shared" si="12"/>
        <v>CO-76</v>
      </c>
      <c r="D180" s="78">
        <v>7941.93323994</v>
      </c>
      <c r="E180" s="175">
        <v>7941.93323994</v>
      </c>
      <c r="F180" s="147">
        <v>7857.8542000000007</v>
      </c>
      <c r="G180" s="147">
        <v>7261</v>
      </c>
      <c r="H180" s="147">
        <f t="shared" si="13"/>
        <v>7068.4876016352018</v>
      </c>
      <c r="I180" s="147">
        <v>7037</v>
      </c>
      <c r="J180" s="147">
        <f t="shared" si="15"/>
        <v>6812.29</v>
      </c>
      <c r="K180" s="147">
        <v>6633.3404670000009</v>
      </c>
      <c r="L180" s="147">
        <f t="shared" si="16"/>
        <v>6483.57</v>
      </c>
      <c r="M180" s="147">
        <v>6483.5656186167371</v>
      </c>
      <c r="N180" s="147">
        <v>6278.8743159178166</v>
      </c>
      <c r="O180" s="40">
        <v>6037.3791499209774</v>
      </c>
      <c r="P180" s="80"/>
      <c r="Q180" s="167"/>
      <c r="R180" s="167"/>
      <c r="S180" s="79"/>
    </row>
    <row r="181" spans="1:19" x14ac:dyDescent="0.2">
      <c r="A181" s="32" t="s">
        <v>35</v>
      </c>
      <c r="B181" s="32">
        <v>77</v>
      </c>
      <c r="C181" s="36" t="str">
        <f t="shared" si="12"/>
        <v>CO-77</v>
      </c>
      <c r="D181" s="78">
        <v>8020.6853668200001</v>
      </c>
      <c r="E181" s="175">
        <v>8020.6853668200001</v>
      </c>
      <c r="F181" s="147">
        <v>7935.7726000000002</v>
      </c>
      <c r="G181" s="147">
        <v>7333</v>
      </c>
      <c r="H181" s="147">
        <f t="shared" si="13"/>
        <v>7140.082044326401</v>
      </c>
      <c r="I181" s="147">
        <v>7108</v>
      </c>
      <c r="J181" s="147">
        <f t="shared" si="15"/>
        <v>6881.29</v>
      </c>
      <c r="K181" s="147">
        <v>6700.5274440000003</v>
      </c>
      <c r="L181" s="147">
        <f t="shared" si="16"/>
        <v>6549.24</v>
      </c>
      <c r="M181" s="147">
        <v>6549.2431412291171</v>
      </c>
      <c r="N181" s="147">
        <v>6342.4783471132259</v>
      </c>
      <c r="O181" s="40">
        <v>6098.5368722242556</v>
      </c>
      <c r="P181" s="80"/>
      <c r="Q181" s="167"/>
      <c r="R181" s="167"/>
      <c r="S181" s="79"/>
    </row>
    <row r="182" spans="1:19" x14ac:dyDescent="0.2">
      <c r="A182" s="32" t="s">
        <v>35</v>
      </c>
      <c r="B182" s="32">
        <v>78</v>
      </c>
      <c r="C182" s="36" t="str">
        <f t="shared" si="12"/>
        <v>CO-78</v>
      </c>
      <c r="D182" s="78">
        <v>8100.5312732399998</v>
      </c>
      <c r="E182" s="175">
        <v>8100.5312732399998</v>
      </c>
      <c r="F182" s="147">
        <v>8014.7732000000005</v>
      </c>
      <c r="G182" s="147">
        <v>7406</v>
      </c>
      <c r="H182" s="147">
        <f t="shared" si="13"/>
        <v>7211.7964107072021</v>
      </c>
      <c r="I182" s="147">
        <v>7178</v>
      </c>
      <c r="J182" s="147">
        <f t="shared" si="15"/>
        <v>6950.4</v>
      </c>
      <c r="K182" s="147">
        <v>6767.826962000001</v>
      </c>
      <c r="L182" s="147">
        <f t="shared" si="16"/>
        <v>6615.02</v>
      </c>
      <c r="M182" s="147">
        <v>6615.0161947834795</v>
      </c>
      <c r="N182" s="147">
        <v>6406.1748932631026</v>
      </c>
      <c r="O182" s="40">
        <v>6159.7835512145211</v>
      </c>
      <c r="P182" s="80"/>
      <c r="Q182" s="167"/>
      <c r="R182" s="167"/>
      <c r="S182" s="79"/>
    </row>
    <row r="183" spans="1:19" x14ac:dyDescent="0.2">
      <c r="A183" s="32" t="s">
        <v>35</v>
      </c>
      <c r="B183" s="32">
        <v>79</v>
      </c>
      <c r="C183" s="36" t="str">
        <f t="shared" si="12"/>
        <v>CO-79</v>
      </c>
      <c r="D183" s="78">
        <v>8180.3771796599995</v>
      </c>
      <c r="E183" s="175">
        <v>8180.3771796599995</v>
      </c>
      <c r="F183" s="147">
        <v>8093.7737999999999</v>
      </c>
      <c r="G183" s="147">
        <v>7479</v>
      </c>
      <c r="H183" s="147">
        <f t="shared" si="13"/>
        <v>7282.2134208096013</v>
      </c>
      <c r="I183" s="147">
        <v>7249</v>
      </c>
      <c r="J183" s="147">
        <f t="shared" si="15"/>
        <v>7018.27</v>
      </c>
      <c r="K183" s="147">
        <v>6833.9089910000002</v>
      </c>
      <c r="L183" s="147">
        <f t="shared" si="16"/>
        <v>6679.61</v>
      </c>
      <c r="M183" s="147">
        <v>6679.6070529308181</v>
      </c>
      <c r="N183" s="147">
        <v>6468.726566851461</v>
      </c>
      <c r="O183" s="40">
        <v>6219.9293912033281</v>
      </c>
      <c r="P183" s="80"/>
      <c r="Q183" s="167"/>
      <c r="R183" s="167"/>
      <c r="S183" s="79"/>
    </row>
    <row r="184" spans="1:19" x14ac:dyDescent="0.2">
      <c r="A184" s="32" t="s">
        <v>35</v>
      </c>
      <c r="B184" s="32">
        <v>80</v>
      </c>
      <c r="C184" s="36" t="str">
        <f t="shared" si="12"/>
        <v>CO-80</v>
      </c>
      <c r="D184" s="78">
        <v>8263.5044247000005</v>
      </c>
      <c r="E184" s="175">
        <v>8263.5044247000005</v>
      </c>
      <c r="F184" s="147">
        <v>8176.0210000000006</v>
      </c>
      <c r="G184" s="147">
        <v>7555</v>
      </c>
      <c r="H184" s="147">
        <f t="shared" si="13"/>
        <v>7356.6206191296014</v>
      </c>
      <c r="I184" s="147">
        <v>7323</v>
      </c>
      <c r="J184" s="147">
        <f t="shared" si="15"/>
        <v>7089.98</v>
      </c>
      <c r="K184" s="147">
        <v>6903.7355660000003</v>
      </c>
      <c r="L184" s="147">
        <f t="shared" si="16"/>
        <v>6747.86</v>
      </c>
      <c r="M184" s="147">
        <v>6747.8639109767046</v>
      </c>
      <c r="N184" s="147">
        <v>6534.8285018174556</v>
      </c>
      <c r="O184" s="40">
        <v>6283.4889440552452</v>
      </c>
      <c r="P184" s="80"/>
      <c r="Q184" s="167"/>
      <c r="R184" s="167"/>
      <c r="S184" s="79"/>
    </row>
    <row r="185" spans="1:19" x14ac:dyDescent="0.2">
      <c r="A185" s="32" t="s">
        <v>35</v>
      </c>
      <c r="B185" s="32">
        <v>81</v>
      </c>
      <c r="C185" s="36" t="str">
        <f t="shared" si="12"/>
        <v>CO-81</v>
      </c>
      <c r="D185" s="78">
        <v>8348.8192288199989</v>
      </c>
      <c r="E185" s="175">
        <v>8348.8192288199989</v>
      </c>
      <c r="F185" s="147">
        <v>8260.4326000000001</v>
      </c>
      <c r="G185" s="147">
        <v>7633</v>
      </c>
      <c r="H185" s="147">
        <f t="shared" si="13"/>
        <v>7430.9515023744016</v>
      </c>
      <c r="I185" s="147">
        <v>7398</v>
      </c>
      <c r="J185" s="147">
        <f t="shared" si="15"/>
        <v>7161.61</v>
      </c>
      <c r="K185" s="147">
        <v>6973.4905240000007</v>
      </c>
      <c r="L185" s="147">
        <f t="shared" si="16"/>
        <v>6816.04</v>
      </c>
      <c r="M185" s="147">
        <v>6816.0371794483544</v>
      </c>
      <c r="N185" s="147">
        <v>6600.8494861982908</v>
      </c>
      <c r="O185" s="40">
        <v>6346.9706598060484</v>
      </c>
      <c r="P185" s="80"/>
      <c r="Q185" s="167"/>
      <c r="R185" s="167"/>
      <c r="S185" s="79"/>
    </row>
    <row r="186" spans="1:19" x14ac:dyDescent="0.2">
      <c r="A186" s="32" t="s">
        <v>35</v>
      </c>
      <c r="B186" s="32">
        <v>82</v>
      </c>
      <c r="C186" s="36" t="str">
        <f t="shared" si="12"/>
        <v>CO-82</v>
      </c>
      <c r="D186" s="78">
        <v>8427.5713556999999</v>
      </c>
      <c r="E186" s="175">
        <v>8427.5713556999999</v>
      </c>
      <c r="F186" s="147">
        <v>8338.3510000000006</v>
      </c>
      <c r="G186" s="147">
        <v>7705</v>
      </c>
      <c r="H186" s="147">
        <f t="shared" si="13"/>
        <v>7503.9523228800017</v>
      </c>
      <c r="I186" s="147">
        <v>7468</v>
      </c>
      <c r="J186" s="147">
        <f t="shared" si="15"/>
        <v>7231.97</v>
      </c>
      <c r="K186" s="147">
        <v>7041.9973000000009</v>
      </c>
      <c r="L186" s="147">
        <f t="shared" si="16"/>
        <v>6883</v>
      </c>
      <c r="M186" s="147">
        <v>6883.0043697774863</v>
      </c>
      <c r="N186" s="147">
        <v>6665.7024692789919</v>
      </c>
      <c r="O186" s="40">
        <v>6409.329297383646</v>
      </c>
      <c r="P186" s="80"/>
      <c r="Q186" s="167"/>
      <c r="R186" s="167"/>
      <c r="S186" s="79"/>
    </row>
    <row r="187" spans="1:19" x14ac:dyDescent="0.2">
      <c r="A187" s="32" t="s">
        <v>35</v>
      </c>
      <c r="B187" s="32">
        <v>83</v>
      </c>
      <c r="C187" s="36" t="str">
        <f t="shared" si="12"/>
        <v>CO-83</v>
      </c>
      <c r="D187" s="78">
        <v>8512.8861598200001</v>
      </c>
      <c r="E187" s="175">
        <v>8512.8861598200001</v>
      </c>
      <c r="F187" s="147">
        <v>8422.7626</v>
      </c>
      <c r="G187" s="147">
        <v>7783</v>
      </c>
      <c r="H187" s="147">
        <f t="shared" si="13"/>
        <v>7579.6895839392018</v>
      </c>
      <c r="I187" s="147">
        <v>7544</v>
      </c>
      <c r="J187" s="147">
        <f t="shared" si="15"/>
        <v>7304.96</v>
      </c>
      <c r="K187" s="147">
        <v>7113.0720570000012</v>
      </c>
      <c r="L187" s="147">
        <f t="shared" si="16"/>
        <v>6952.47</v>
      </c>
      <c r="M187" s="147">
        <v>6952.4673059658917</v>
      </c>
      <c r="N187" s="147">
        <v>6732.9724055451206</v>
      </c>
      <c r="O187" s="40">
        <v>6474.0119284087696</v>
      </c>
      <c r="P187" s="80"/>
      <c r="Q187" s="167"/>
      <c r="R187" s="167"/>
      <c r="S187" s="79"/>
    </row>
    <row r="188" spans="1:19" x14ac:dyDescent="0.2">
      <c r="A188" s="32" t="s">
        <v>35</v>
      </c>
      <c r="B188" s="32">
        <v>84</v>
      </c>
      <c r="C188" s="36" t="str">
        <f t="shared" si="12"/>
        <v>CO-84</v>
      </c>
      <c r="D188" s="78">
        <v>8599.2947434799989</v>
      </c>
      <c r="E188" s="175">
        <v>8599.2947434799989</v>
      </c>
      <c r="F188" s="147">
        <v>8508.2564000000002</v>
      </c>
      <c r="G188" s="147">
        <v>7862</v>
      </c>
      <c r="H188" s="147">
        <f t="shared" si="13"/>
        <v>7655.405040691202</v>
      </c>
      <c r="I188" s="147">
        <v>7620</v>
      </c>
      <c r="J188" s="147">
        <f t="shared" si="15"/>
        <v>7377.93</v>
      </c>
      <c r="K188" s="147">
        <v>7184.1263520000011</v>
      </c>
      <c r="L188" s="147">
        <f t="shared" si="16"/>
        <v>7021.92</v>
      </c>
      <c r="M188" s="147">
        <v>7021.9183007865468</v>
      </c>
      <c r="N188" s="147">
        <v>6800.2307774419396</v>
      </c>
      <c r="O188" s="40">
        <v>6538.6834398480187</v>
      </c>
      <c r="P188" s="80"/>
      <c r="Q188" s="167"/>
      <c r="R188" s="167"/>
      <c r="S188" s="79"/>
    </row>
    <row r="189" spans="1:19" x14ac:dyDescent="0.2">
      <c r="A189" s="32" t="s">
        <v>35</v>
      </c>
      <c r="B189" s="32">
        <v>85</v>
      </c>
      <c r="C189" s="36" t="str">
        <f t="shared" si="12"/>
        <v>CO-85</v>
      </c>
      <c r="D189" s="78">
        <v>8682.42198852</v>
      </c>
      <c r="E189" s="175">
        <v>8682.42198852</v>
      </c>
      <c r="F189" s="147">
        <v>8590.5036</v>
      </c>
      <c r="G189" s="147">
        <v>7938</v>
      </c>
      <c r="H189" s="147">
        <f t="shared" si="13"/>
        <v>7731.0332802144021</v>
      </c>
      <c r="I189" s="147">
        <v>7693</v>
      </c>
      <c r="J189" s="147">
        <f t="shared" si="15"/>
        <v>7450.82</v>
      </c>
      <c r="K189" s="147">
        <v>7255.0987990000012</v>
      </c>
      <c r="L189" s="147">
        <f t="shared" si="16"/>
        <v>7091.29</v>
      </c>
      <c r="M189" s="147">
        <v>7091.2857060329679</v>
      </c>
      <c r="N189" s="147">
        <v>6867.408198753601</v>
      </c>
      <c r="O189" s="40">
        <v>6603.2771141861549</v>
      </c>
      <c r="P189" s="80"/>
      <c r="Q189" s="167"/>
      <c r="R189" s="167"/>
      <c r="S189" s="79"/>
    </row>
    <row r="190" spans="1:19" x14ac:dyDescent="0.2">
      <c r="A190" s="32" t="s">
        <v>35</v>
      </c>
      <c r="B190" s="32">
        <v>86</v>
      </c>
      <c r="C190" s="36" t="str">
        <f t="shared" si="12"/>
        <v>CO-86</v>
      </c>
      <c r="D190" s="78">
        <v>8772.1119108000003</v>
      </c>
      <c r="E190" s="175">
        <v>8772.1119108000003</v>
      </c>
      <c r="F190" s="147">
        <v>8679.2440000000006</v>
      </c>
      <c r="G190" s="147">
        <v>8020</v>
      </c>
      <c r="H190" s="147">
        <f t="shared" si="13"/>
        <v>7808.0460932448013</v>
      </c>
      <c r="I190" s="147">
        <v>7773</v>
      </c>
      <c r="J190" s="147">
        <f t="shared" si="15"/>
        <v>7525.04</v>
      </c>
      <c r="K190" s="147">
        <v>7327.3705830000008</v>
      </c>
      <c r="L190" s="147">
        <f t="shared" si="16"/>
        <v>7161.93</v>
      </c>
      <c r="M190" s="147">
        <v>7161.9308376283952</v>
      </c>
      <c r="N190" s="147">
        <v>6935.8230075812471</v>
      </c>
      <c r="O190" s="40">
        <v>6669.060584212737</v>
      </c>
      <c r="P190" s="80"/>
      <c r="Q190" s="167"/>
      <c r="R190" s="167"/>
      <c r="S190" s="79"/>
    </row>
    <row r="191" spans="1:19" x14ac:dyDescent="0.2">
      <c r="A191" s="32" t="s">
        <v>35</v>
      </c>
      <c r="B191" s="32">
        <v>87</v>
      </c>
      <c r="C191" s="36" t="str">
        <f t="shared" si="12"/>
        <v>CO-87</v>
      </c>
      <c r="D191" s="78">
        <v>8859.6142739999996</v>
      </c>
      <c r="E191" s="175">
        <v>8859.6142739999996</v>
      </c>
      <c r="F191" s="147">
        <v>8765.82</v>
      </c>
      <c r="G191" s="147">
        <v>8100</v>
      </c>
      <c r="H191" s="147">
        <f t="shared" si="13"/>
        <v>7887.7844446752015</v>
      </c>
      <c r="I191" s="147">
        <v>7850</v>
      </c>
      <c r="J191" s="147">
        <f t="shared" si="15"/>
        <v>7601.89</v>
      </c>
      <c r="K191" s="147">
        <v>7402.2001170000003</v>
      </c>
      <c r="L191" s="147">
        <f t="shared" si="16"/>
        <v>7235.07</v>
      </c>
      <c r="M191" s="147">
        <v>7235.0717150830906</v>
      </c>
      <c r="N191" s="147">
        <v>7006.6547695943163</v>
      </c>
      <c r="O191" s="40">
        <v>6737.1680476868423</v>
      </c>
      <c r="P191" s="80"/>
      <c r="Q191" s="167"/>
      <c r="R191" s="167"/>
      <c r="S191" s="79"/>
    </row>
    <row r="192" spans="1:19" x14ac:dyDescent="0.2">
      <c r="A192" s="32" t="s">
        <v>35</v>
      </c>
      <c r="B192" s="32">
        <v>88</v>
      </c>
      <c r="C192" s="36" t="str">
        <f t="shared" si="12"/>
        <v>CO-88</v>
      </c>
      <c r="D192" s="78">
        <v>8947.1166372000007</v>
      </c>
      <c r="E192" s="175">
        <v>8947.1166372000007</v>
      </c>
      <c r="F192" s="147">
        <v>8852.3960000000006</v>
      </c>
      <c r="G192" s="147">
        <v>8180</v>
      </c>
      <c r="H192" s="147">
        <f t="shared" si="13"/>
        <v>7964.8190620128007</v>
      </c>
      <c r="I192" s="147">
        <v>7928</v>
      </c>
      <c r="J192" s="147">
        <f t="shared" si="15"/>
        <v>7676.13</v>
      </c>
      <c r="K192" s="147">
        <v>7474.4923630000003</v>
      </c>
      <c r="L192" s="147">
        <f t="shared" si="16"/>
        <v>7305.73</v>
      </c>
      <c r="M192" s="147">
        <v>7305.7287880462645</v>
      </c>
      <c r="N192" s="147">
        <v>7075.0811427912695</v>
      </c>
      <c r="O192" s="40">
        <v>6802.9626372992971</v>
      </c>
      <c r="P192" s="80"/>
      <c r="Q192" s="167"/>
      <c r="R192" s="167"/>
      <c r="S192" s="79"/>
    </row>
    <row r="193" spans="1:19" x14ac:dyDescent="0.2">
      <c r="A193" s="32" t="s">
        <v>35</v>
      </c>
      <c r="B193" s="32">
        <v>89</v>
      </c>
      <c r="C193" s="36" t="str">
        <f t="shared" si="12"/>
        <v>CO-89</v>
      </c>
      <c r="D193" s="78">
        <v>9038.9941185600001</v>
      </c>
      <c r="E193" s="175">
        <v>9038.9941185600001</v>
      </c>
      <c r="F193" s="147">
        <v>8943.3008000000009</v>
      </c>
      <c r="G193" s="147">
        <v>8264</v>
      </c>
      <c r="H193" s="147">
        <f t="shared" si="13"/>
        <v>8047.0540066176018</v>
      </c>
      <c r="I193" s="147">
        <v>8009</v>
      </c>
      <c r="J193" s="147">
        <f t="shared" si="15"/>
        <v>7755.38</v>
      </c>
      <c r="K193" s="147">
        <v>7551.6647960000009</v>
      </c>
      <c r="L193" s="147">
        <f t="shared" si="16"/>
        <v>7381.16</v>
      </c>
      <c r="M193" s="147">
        <v>7381.162408108521</v>
      </c>
      <c r="N193" s="147">
        <v>7148.1332637115256</v>
      </c>
      <c r="O193" s="40">
        <v>6873.2050612610819</v>
      </c>
      <c r="P193" s="80"/>
      <c r="Q193" s="167"/>
      <c r="R193" s="167"/>
      <c r="S193" s="79"/>
    </row>
    <row r="194" spans="1:19" x14ac:dyDescent="0.2">
      <c r="A194" s="32" t="s">
        <v>35</v>
      </c>
      <c r="B194" s="32">
        <v>90</v>
      </c>
      <c r="C194" s="36" t="str">
        <f t="shared" si="12"/>
        <v>CO-90</v>
      </c>
      <c r="D194" s="78">
        <v>9127.5902612999998</v>
      </c>
      <c r="E194" s="175">
        <v>9127.5902612999998</v>
      </c>
      <c r="F194" s="147">
        <v>9030.9590000000007</v>
      </c>
      <c r="G194" s="147">
        <v>8345</v>
      </c>
      <c r="H194" s="147">
        <f t="shared" si="13"/>
        <v>8126.7923580480019</v>
      </c>
      <c r="I194" s="147">
        <v>8088</v>
      </c>
      <c r="J194" s="147">
        <f t="shared" si="15"/>
        <v>7832.23</v>
      </c>
      <c r="K194" s="147">
        <v>7626.4943300000014</v>
      </c>
      <c r="L194" s="147">
        <f t="shared" si="16"/>
        <v>7454.3</v>
      </c>
      <c r="M194" s="147">
        <v>7454.3032855632173</v>
      </c>
      <c r="N194" s="147">
        <v>7218.9650257245958</v>
      </c>
      <c r="O194" s="40">
        <v>6941.3125247351882</v>
      </c>
      <c r="P194" s="80"/>
      <c r="Q194" s="167"/>
      <c r="R194" s="167"/>
      <c r="S194" s="79"/>
    </row>
    <row r="195" spans="1:19" x14ac:dyDescent="0.2">
      <c r="A195" s="32" t="s">
        <v>35</v>
      </c>
      <c r="B195" s="32">
        <v>91</v>
      </c>
      <c r="C195" s="36" t="str">
        <f t="shared" si="12"/>
        <v>CO-91</v>
      </c>
      <c r="D195" s="78">
        <v>9220.5615221999997</v>
      </c>
      <c r="E195" s="175">
        <v>9220.5615221999997</v>
      </c>
      <c r="F195" s="147">
        <v>9122.9459999999999</v>
      </c>
      <c r="G195" s="147">
        <v>8430</v>
      </c>
      <c r="H195" s="147">
        <f t="shared" si="13"/>
        <v>8207.7190442208012</v>
      </c>
      <c r="I195" s="147">
        <v>8170</v>
      </c>
      <c r="J195" s="147">
        <f t="shared" si="15"/>
        <v>7910.23</v>
      </c>
      <c r="K195" s="147">
        <v>7702.4390430000003</v>
      </c>
      <c r="L195" s="147">
        <f t="shared" si="16"/>
        <v>7528.53</v>
      </c>
      <c r="M195" s="147">
        <v>7528.5308274829549</v>
      </c>
      <c r="N195" s="147">
        <v>7290.8491453447177</v>
      </c>
      <c r="O195" s="40">
        <v>7010.4318705237665</v>
      </c>
      <c r="P195" s="80"/>
      <c r="Q195" s="167"/>
      <c r="R195" s="167"/>
      <c r="S195" s="79"/>
    </row>
    <row r="196" spans="1:19" x14ac:dyDescent="0.2">
      <c r="A196" s="32" t="s">
        <v>35</v>
      </c>
      <c r="B196" s="32">
        <v>92</v>
      </c>
      <c r="C196" s="36" t="str">
        <f t="shared" si="12"/>
        <v>CO-92</v>
      </c>
      <c r="D196" s="78">
        <v>9312.439003559999</v>
      </c>
      <c r="E196" s="175">
        <v>9312.439003559999</v>
      </c>
      <c r="F196" s="147">
        <v>9213.8508000000002</v>
      </c>
      <c r="G196" s="147">
        <v>8514</v>
      </c>
      <c r="H196" s="147">
        <f t="shared" si="13"/>
        <v>8288.7656540832013</v>
      </c>
      <c r="I196" s="147">
        <v>8252</v>
      </c>
      <c r="J196" s="147">
        <f t="shared" si="15"/>
        <v>7988.34</v>
      </c>
      <c r="K196" s="147">
        <v>7778.4962970000006</v>
      </c>
      <c r="L196" s="147">
        <f t="shared" si="16"/>
        <v>7602.87</v>
      </c>
      <c r="M196" s="147">
        <v>7602.8658417124225</v>
      </c>
      <c r="N196" s="147">
        <v>7362.8373442886141</v>
      </c>
      <c r="O196" s="40">
        <v>7079.6512925852057</v>
      </c>
      <c r="P196" s="80"/>
      <c r="Q196" s="167"/>
      <c r="R196" s="167"/>
      <c r="S196" s="79"/>
    </row>
    <row r="197" spans="1:19" x14ac:dyDescent="0.2">
      <c r="A197" s="32" t="s">
        <v>35</v>
      </c>
      <c r="B197" s="32">
        <v>93</v>
      </c>
      <c r="C197" s="36" t="str">
        <f t="shared" ref="C197:C222" si="17">CONCATENATE(A197,"-",B197)</f>
        <v>CO-93</v>
      </c>
      <c r="D197" s="78">
        <v>9402.1289258399993</v>
      </c>
      <c r="E197" s="175">
        <v>9402.1289258399993</v>
      </c>
      <c r="F197" s="147">
        <v>9302.5912000000008</v>
      </c>
      <c r="G197" s="147">
        <v>8596</v>
      </c>
      <c r="H197" s="147">
        <f t="shared" ref="H197:H208" si="18">+K197*106.56%</f>
        <v>8372.4069765024014</v>
      </c>
      <c r="I197" s="147">
        <v>8332</v>
      </c>
      <c r="J197" s="147">
        <f t="shared" ref="J197:J208" si="19">ROUND((K197/102.31%*105.07%),2)</f>
        <v>8068.95</v>
      </c>
      <c r="K197" s="147">
        <v>7856.9885290000011</v>
      </c>
      <c r="L197" s="147">
        <f t="shared" ref="L197:L208" si="20">ROUND(M197,2)</f>
        <v>7679.59</v>
      </c>
      <c r="M197" s="147">
        <v>7679.58912949143</v>
      </c>
      <c r="N197" s="147">
        <v>7437.138417094161</v>
      </c>
      <c r="O197" s="40">
        <v>7151.0946318213082</v>
      </c>
      <c r="P197" s="80"/>
      <c r="Q197" s="167"/>
      <c r="R197" s="167"/>
      <c r="S197" s="79"/>
    </row>
    <row r="198" spans="1:19" x14ac:dyDescent="0.2">
      <c r="A198" s="32" t="s">
        <v>35</v>
      </c>
      <c r="B198" s="32">
        <v>94</v>
      </c>
      <c r="C198" s="36" t="str">
        <f t="shared" si="17"/>
        <v>CO-94</v>
      </c>
      <c r="D198" s="78">
        <v>9497.2877458199982</v>
      </c>
      <c r="E198" s="175">
        <v>9497.2877458199982</v>
      </c>
      <c r="F198" s="147">
        <v>9396.7425999999996</v>
      </c>
      <c r="G198" s="147">
        <v>8683</v>
      </c>
      <c r="H198" s="147">
        <f t="shared" si="18"/>
        <v>8454.7509426432025</v>
      </c>
      <c r="I198" s="147">
        <v>8415</v>
      </c>
      <c r="J198" s="147">
        <f t="shared" si="19"/>
        <v>8148.3</v>
      </c>
      <c r="K198" s="147">
        <v>7934.2632720000011</v>
      </c>
      <c r="L198" s="147">
        <f t="shared" si="20"/>
        <v>7755.12</v>
      </c>
      <c r="M198" s="147">
        <v>7755.1182804956679</v>
      </c>
      <c r="N198" s="147">
        <v>7510.2830529688827</v>
      </c>
      <c r="O198" s="40">
        <v>7221.4260124700795</v>
      </c>
      <c r="P198" s="80"/>
      <c r="Q198" s="167"/>
      <c r="R198" s="167"/>
      <c r="S198" s="79"/>
    </row>
    <row r="199" spans="1:19" x14ac:dyDescent="0.2">
      <c r="A199" s="32" t="s">
        <v>35</v>
      </c>
      <c r="B199" s="32">
        <v>95</v>
      </c>
      <c r="C199" s="36" t="str">
        <f t="shared" si="17"/>
        <v>CO-95</v>
      </c>
      <c r="D199" s="78">
        <v>9593.5403453399995</v>
      </c>
      <c r="E199" s="175">
        <v>9593.5403453399995</v>
      </c>
      <c r="F199" s="147">
        <v>9491.976200000001</v>
      </c>
      <c r="G199" s="147">
        <v>8771</v>
      </c>
      <c r="H199" s="147">
        <f t="shared" si="18"/>
        <v>8539.7005234944008</v>
      </c>
      <c r="I199" s="147">
        <v>8501</v>
      </c>
      <c r="J199" s="147">
        <f t="shared" si="19"/>
        <v>8230.18</v>
      </c>
      <c r="K199" s="147">
        <v>8013.9832240000005</v>
      </c>
      <c r="L199" s="147">
        <f t="shared" si="20"/>
        <v>7833.04</v>
      </c>
      <c r="M199" s="147">
        <v>7833.0357050494467</v>
      </c>
      <c r="N199" s="147">
        <v>7585.7405627052558</v>
      </c>
      <c r="O199" s="40">
        <v>7293.981310293515</v>
      </c>
      <c r="P199" s="80"/>
      <c r="Q199" s="167"/>
      <c r="R199" s="167"/>
      <c r="S199" s="79"/>
    </row>
    <row r="200" spans="1:19" x14ac:dyDescent="0.2">
      <c r="A200" s="32" t="s">
        <v>35</v>
      </c>
      <c r="B200" s="32">
        <v>96</v>
      </c>
      <c r="C200" s="36" t="str">
        <f t="shared" si="17"/>
        <v>CO-96</v>
      </c>
      <c r="D200" s="78">
        <v>9688.6991653199984</v>
      </c>
      <c r="E200" s="175">
        <v>9688.6991653199984</v>
      </c>
      <c r="F200" s="147">
        <v>9586.1275999999998</v>
      </c>
      <c r="G200" s="147">
        <v>8858</v>
      </c>
      <c r="H200" s="147">
        <f t="shared" si="18"/>
        <v>8626.0564821600019</v>
      </c>
      <c r="I200" s="147">
        <v>8586</v>
      </c>
      <c r="J200" s="147">
        <f t="shared" si="19"/>
        <v>8313.4</v>
      </c>
      <c r="K200" s="147">
        <v>8095.0229750000008</v>
      </c>
      <c r="L200" s="147">
        <f t="shared" si="20"/>
        <v>7912.25</v>
      </c>
      <c r="M200" s="147">
        <v>7912.2547386877259</v>
      </c>
      <c r="N200" s="147">
        <v>7662.4585886962295</v>
      </c>
      <c r="O200" s="40">
        <v>7367.7486429771434</v>
      </c>
      <c r="P200" s="80"/>
      <c r="Q200" s="167"/>
      <c r="R200" s="167"/>
      <c r="S200" s="79"/>
    </row>
    <row r="201" spans="1:19" x14ac:dyDescent="0.2">
      <c r="A201" s="32" t="s">
        <v>35</v>
      </c>
      <c r="B201" s="32">
        <v>97</v>
      </c>
      <c r="C201" s="36" t="str">
        <f t="shared" si="17"/>
        <v>CO-97</v>
      </c>
      <c r="D201" s="78">
        <v>9784.9517648399997</v>
      </c>
      <c r="E201" s="175">
        <v>9784.9517648399997</v>
      </c>
      <c r="F201" s="147">
        <v>9681.3612000000012</v>
      </c>
      <c r="G201" s="147">
        <v>8946</v>
      </c>
      <c r="H201" s="147">
        <f t="shared" si="18"/>
        <v>8711.0060630112021</v>
      </c>
      <c r="I201" s="147">
        <v>8670</v>
      </c>
      <c r="J201" s="147">
        <f t="shared" si="19"/>
        <v>8395.27</v>
      </c>
      <c r="K201" s="147">
        <v>8174.7429270000011</v>
      </c>
      <c r="L201" s="147">
        <f t="shared" si="20"/>
        <v>7990.17</v>
      </c>
      <c r="M201" s="147">
        <v>7990.1721632415047</v>
      </c>
      <c r="N201" s="147">
        <v>7737.9160984326018</v>
      </c>
      <c r="O201" s="40">
        <v>7440.3039408005779</v>
      </c>
      <c r="P201" s="80"/>
      <c r="Q201" s="167"/>
      <c r="R201" s="167"/>
      <c r="S201" s="79"/>
    </row>
    <row r="202" spans="1:19" x14ac:dyDescent="0.2">
      <c r="A202" s="32" t="s">
        <v>35</v>
      </c>
      <c r="B202" s="32">
        <v>98</v>
      </c>
      <c r="C202" s="36" t="str">
        <f t="shared" si="17"/>
        <v>CO-98</v>
      </c>
      <c r="D202" s="78">
        <v>9884.4857029800005</v>
      </c>
      <c r="E202" s="175">
        <v>9884.4857029800005</v>
      </c>
      <c r="F202" s="147">
        <v>9779.8414000000012</v>
      </c>
      <c r="G202" s="147">
        <v>9037</v>
      </c>
      <c r="H202" s="147">
        <f t="shared" si="18"/>
        <v>8798.6593779552004</v>
      </c>
      <c r="I202" s="147">
        <v>8759</v>
      </c>
      <c r="J202" s="147">
        <f t="shared" si="19"/>
        <v>8479.75</v>
      </c>
      <c r="K202" s="147">
        <v>8257.0001670000001</v>
      </c>
      <c r="L202" s="147">
        <f t="shared" si="20"/>
        <v>8070.57</v>
      </c>
      <c r="M202" s="147">
        <v>8070.5733922868067</v>
      </c>
      <c r="N202" s="147">
        <v>7815.7789969850928</v>
      </c>
      <c r="O202" s="40">
        <v>7515.1721124856658</v>
      </c>
      <c r="P202" s="80"/>
      <c r="Q202" s="167"/>
      <c r="R202" s="167"/>
      <c r="S202" s="79"/>
    </row>
    <row r="203" spans="1:19" x14ac:dyDescent="0.2">
      <c r="A203" s="32" t="s">
        <v>35</v>
      </c>
      <c r="B203" s="32">
        <v>99</v>
      </c>
      <c r="C203" s="36" t="str">
        <f t="shared" si="17"/>
        <v>CO-99</v>
      </c>
      <c r="D203" s="78">
        <v>9982.925861579999</v>
      </c>
      <c r="E203" s="175">
        <v>9982.925861579999</v>
      </c>
      <c r="F203" s="147">
        <v>9877.2394000000004</v>
      </c>
      <c r="G203" s="147">
        <v>9127</v>
      </c>
      <c r="H203" s="147">
        <f t="shared" si="18"/>
        <v>8886.3126928992024</v>
      </c>
      <c r="I203" s="147">
        <v>8846</v>
      </c>
      <c r="J203" s="147">
        <f t="shared" si="19"/>
        <v>8564.2199999999993</v>
      </c>
      <c r="K203" s="147">
        <v>8339.257407000001</v>
      </c>
      <c r="L203" s="147">
        <f t="shared" si="20"/>
        <v>8150.97</v>
      </c>
      <c r="M203" s="147">
        <v>8150.9746213321077</v>
      </c>
      <c r="N203" s="147">
        <v>7893.641895537583</v>
      </c>
      <c r="O203" s="40">
        <v>7590.0402841707528</v>
      </c>
      <c r="P203" s="80"/>
      <c r="Q203" s="167"/>
      <c r="R203" s="167"/>
      <c r="S203" s="79"/>
    </row>
    <row r="204" spans="1:19" x14ac:dyDescent="0.2">
      <c r="A204" s="32" t="s">
        <v>35</v>
      </c>
      <c r="B204" s="32">
        <v>100</v>
      </c>
      <c r="C204" s="36" t="str">
        <f t="shared" si="17"/>
        <v>CO-100</v>
      </c>
      <c r="D204" s="78">
        <v>10081.366020179999</v>
      </c>
      <c r="E204" s="175">
        <v>10081.366020179999</v>
      </c>
      <c r="F204" s="147">
        <v>9974.6373999999996</v>
      </c>
      <c r="G204" s="147">
        <v>9217</v>
      </c>
      <c r="H204" s="147">
        <f t="shared" si="18"/>
        <v>8976.5934268608034</v>
      </c>
      <c r="I204" s="147">
        <v>8934</v>
      </c>
      <c r="J204" s="147">
        <f t="shared" si="19"/>
        <v>8651.23</v>
      </c>
      <c r="K204" s="147">
        <v>8423.9803180000017</v>
      </c>
      <c r="L204" s="147">
        <f t="shared" si="20"/>
        <v>8233.7800000000007</v>
      </c>
      <c r="M204" s="147">
        <v>8233.7760652946981</v>
      </c>
      <c r="N204" s="147">
        <v>7973.8292323210326</v>
      </c>
      <c r="O204" s="40">
        <v>7667.1434926163774</v>
      </c>
      <c r="P204" s="80"/>
      <c r="Q204" s="167"/>
      <c r="R204" s="167"/>
      <c r="S204" s="79"/>
    </row>
    <row r="205" spans="1:19" x14ac:dyDescent="0.2">
      <c r="A205" s="32" t="s">
        <v>35</v>
      </c>
      <c r="B205" s="32">
        <v>101</v>
      </c>
      <c r="C205" s="36" t="str">
        <f t="shared" si="17"/>
        <v>CO-101</v>
      </c>
      <c r="D205" s="78">
        <v>10186.368856019999</v>
      </c>
      <c r="E205" s="175">
        <v>10186.368856019999</v>
      </c>
      <c r="F205" s="147">
        <v>10078.5286</v>
      </c>
      <c r="G205" s="147">
        <v>9313</v>
      </c>
      <c r="H205" s="147">
        <f t="shared" si="18"/>
        <v>9066.9504758976018</v>
      </c>
      <c r="I205" s="147">
        <v>9027</v>
      </c>
      <c r="J205" s="147">
        <f t="shared" si="19"/>
        <v>8738.31</v>
      </c>
      <c r="K205" s="147">
        <v>8508.7748460000003</v>
      </c>
      <c r="L205" s="147">
        <f t="shared" si="20"/>
        <v>8316.66</v>
      </c>
      <c r="M205" s="147">
        <v>8316.6610988315206</v>
      </c>
      <c r="N205" s="147">
        <v>8054.0975196896388</v>
      </c>
      <c r="O205" s="40">
        <v>7744.3245381631141</v>
      </c>
      <c r="P205" s="80"/>
      <c r="Q205" s="167"/>
      <c r="R205" s="167"/>
      <c r="S205" s="79"/>
    </row>
    <row r="206" spans="1:19" x14ac:dyDescent="0.2">
      <c r="A206" s="32" t="s">
        <v>35</v>
      </c>
      <c r="B206" s="32">
        <v>102</v>
      </c>
      <c r="C206" s="36" t="str">
        <f t="shared" si="17"/>
        <v>CO-102</v>
      </c>
      <c r="D206" s="78">
        <v>10284.809014619999</v>
      </c>
      <c r="E206" s="175">
        <v>10284.809014619999</v>
      </c>
      <c r="F206" s="147">
        <v>10175.926600000001</v>
      </c>
      <c r="G206" s="147">
        <v>9403</v>
      </c>
      <c r="H206" s="147">
        <f t="shared" si="18"/>
        <v>9155.9229514272029</v>
      </c>
      <c r="I206" s="147">
        <v>9113</v>
      </c>
      <c r="J206" s="147">
        <f t="shared" si="19"/>
        <v>8824.06</v>
      </c>
      <c r="K206" s="147">
        <v>8592.270037000002</v>
      </c>
      <c r="L206" s="147">
        <f t="shared" si="20"/>
        <v>8398.27</v>
      </c>
      <c r="M206" s="147">
        <v>8398.2684060193424</v>
      </c>
      <c r="N206" s="147">
        <v>8133.1284195422641</v>
      </c>
      <c r="O206" s="40">
        <v>7820.3157880214076</v>
      </c>
      <c r="P206" s="80"/>
      <c r="Q206" s="167"/>
      <c r="R206" s="167"/>
      <c r="S206" s="79"/>
    </row>
    <row r="207" spans="1:19" x14ac:dyDescent="0.2">
      <c r="A207" s="32" t="s">
        <v>35</v>
      </c>
      <c r="B207" s="32">
        <v>103</v>
      </c>
      <c r="C207" s="36" t="str">
        <f t="shared" si="17"/>
        <v>CO-103</v>
      </c>
      <c r="D207" s="78">
        <v>10388.71807092</v>
      </c>
      <c r="E207" s="175">
        <v>10388.71807092</v>
      </c>
      <c r="F207" s="147">
        <v>10278.7356</v>
      </c>
      <c r="G207" s="147">
        <v>9498</v>
      </c>
      <c r="H207" s="147">
        <f t="shared" si="18"/>
        <v>9247.4792373600012</v>
      </c>
      <c r="I207" s="147">
        <v>9205</v>
      </c>
      <c r="J207" s="147">
        <f t="shared" si="19"/>
        <v>8912.2999999999993</v>
      </c>
      <c r="K207" s="147">
        <v>8678.1899750000011</v>
      </c>
      <c r="L207" s="147">
        <f t="shared" si="20"/>
        <v>8482.25</v>
      </c>
      <c r="M207" s="147">
        <v>8482.2520453889538</v>
      </c>
      <c r="N207" s="147">
        <v>8214.460628887231</v>
      </c>
      <c r="O207" s="40">
        <v>7898.5198354684917</v>
      </c>
      <c r="P207" s="80"/>
      <c r="Q207" s="167"/>
      <c r="R207" s="167"/>
      <c r="S207" s="79"/>
    </row>
    <row r="208" spans="1:19" x14ac:dyDescent="0.2">
      <c r="A208" s="32" t="s">
        <v>35</v>
      </c>
      <c r="B208" s="32">
        <v>104</v>
      </c>
      <c r="C208" s="36" t="str">
        <f t="shared" si="17"/>
        <v>CO-104</v>
      </c>
      <c r="D208" s="78">
        <v>10493.72090676</v>
      </c>
      <c r="E208" s="175">
        <v>10493.72090676</v>
      </c>
      <c r="F208" s="147">
        <v>10382.6268</v>
      </c>
      <c r="G208" s="147">
        <v>9594</v>
      </c>
      <c r="H208" s="147">
        <f t="shared" si="18"/>
        <v>9340.4637054144023</v>
      </c>
      <c r="I208" s="147">
        <v>9298</v>
      </c>
      <c r="J208" s="147">
        <f t="shared" si="19"/>
        <v>9001.91</v>
      </c>
      <c r="K208" s="147">
        <v>8765.4501740000014</v>
      </c>
      <c r="L208" s="147">
        <f t="shared" si="20"/>
        <v>8567.5400000000009</v>
      </c>
      <c r="M208" s="147">
        <v>8567.5372938430683</v>
      </c>
      <c r="N208" s="147">
        <v>8297.0533544867994</v>
      </c>
      <c r="O208" s="40">
        <v>7977.9359177757688</v>
      </c>
      <c r="P208" s="80"/>
      <c r="Q208" s="167"/>
      <c r="R208" s="167"/>
      <c r="S208" s="79"/>
    </row>
    <row r="209" spans="1:19" x14ac:dyDescent="0.2">
      <c r="A209" s="32" t="s">
        <v>35</v>
      </c>
      <c r="B209" s="32">
        <v>105</v>
      </c>
      <c r="C209" s="36" t="str">
        <f t="shared" si="17"/>
        <v>CO-105</v>
      </c>
      <c r="D209" s="78">
        <v>10596.53618352</v>
      </c>
      <c r="E209" s="175">
        <v>10596.53618352</v>
      </c>
      <c r="F209" s="147">
        <v>10484.3536</v>
      </c>
      <c r="G209" s="147">
        <v>9688</v>
      </c>
      <c r="H209" s="147">
        <f>+J209/103.28%*106.56%</f>
        <v>0</v>
      </c>
      <c r="I209" s="147">
        <v>9390</v>
      </c>
      <c r="O209" s="40"/>
      <c r="P209" s="80"/>
      <c r="Q209" s="167"/>
      <c r="R209" s="167"/>
      <c r="S209" s="79"/>
    </row>
    <row r="210" spans="1:19" x14ac:dyDescent="0.2">
      <c r="A210" s="32" t="s">
        <v>35</v>
      </c>
      <c r="B210" s="32">
        <v>106</v>
      </c>
      <c r="C210" s="36" t="str">
        <f t="shared" si="17"/>
        <v>CO-106</v>
      </c>
      <c r="D210" s="78">
        <v>10701.53901936</v>
      </c>
      <c r="E210" s="175">
        <v>10701.53901936</v>
      </c>
      <c r="F210" s="147">
        <v>10588.2448</v>
      </c>
      <c r="G210" s="147">
        <v>9784</v>
      </c>
      <c r="H210" s="147">
        <f t="shared" ref="H210:H222" si="21">+J210/103.28%*106.56%</f>
        <v>0</v>
      </c>
      <c r="I210" s="147">
        <v>9483</v>
      </c>
      <c r="O210" s="40"/>
      <c r="P210" s="80"/>
      <c r="Q210" s="167"/>
      <c r="R210" s="167"/>
      <c r="S210" s="79"/>
    </row>
    <row r="211" spans="1:19" x14ac:dyDescent="0.2">
      <c r="A211" s="32" t="s">
        <v>35</v>
      </c>
      <c r="B211" s="32">
        <v>107</v>
      </c>
      <c r="C211" s="36" t="str">
        <f t="shared" si="17"/>
        <v>CO-107</v>
      </c>
      <c r="D211" s="78">
        <v>10807.63563474</v>
      </c>
      <c r="E211" s="175">
        <v>10807.63563474</v>
      </c>
      <c r="F211" s="147">
        <v>10693.218200000001</v>
      </c>
      <c r="G211" s="147">
        <v>9881</v>
      </c>
      <c r="H211" s="147">
        <f t="shared" si="21"/>
        <v>0</v>
      </c>
      <c r="I211" s="147">
        <v>9577</v>
      </c>
      <c r="O211" s="40"/>
      <c r="P211" s="80"/>
      <c r="Q211" s="167"/>
      <c r="R211" s="167"/>
      <c r="S211" s="79"/>
    </row>
    <row r="212" spans="1:19" x14ac:dyDescent="0.2">
      <c r="A212" s="32" t="s">
        <v>35</v>
      </c>
      <c r="B212" s="32">
        <v>108</v>
      </c>
      <c r="C212" s="36" t="str">
        <f t="shared" si="17"/>
        <v>CO-108</v>
      </c>
      <c r="D212" s="78">
        <v>10917.013588739999</v>
      </c>
      <c r="E212" s="175">
        <v>10917.013588739999</v>
      </c>
      <c r="F212" s="147">
        <v>10801.438200000001</v>
      </c>
      <c r="G212" s="147">
        <v>9981</v>
      </c>
      <c r="H212" s="147">
        <f t="shared" si="21"/>
        <v>0</v>
      </c>
      <c r="I212" s="147">
        <v>9674</v>
      </c>
      <c r="O212" s="40"/>
      <c r="P212" s="80"/>
      <c r="Q212" s="167"/>
      <c r="R212" s="167"/>
      <c r="S212" s="79"/>
    </row>
    <row r="213" spans="1:19" x14ac:dyDescent="0.2">
      <c r="A213" s="32" t="s">
        <v>35</v>
      </c>
      <c r="B213" s="32">
        <v>109</v>
      </c>
      <c r="C213" s="36" t="str">
        <f t="shared" si="17"/>
        <v>CO-109</v>
      </c>
      <c r="D213" s="78">
        <v>11027.485322279999</v>
      </c>
      <c r="E213" s="175">
        <v>11027.485322279999</v>
      </c>
      <c r="F213" s="147">
        <v>10910.740400000001</v>
      </c>
      <c r="G213" s="147">
        <v>10082</v>
      </c>
      <c r="H213" s="147">
        <f t="shared" si="21"/>
        <v>0</v>
      </c>
      <c r="I213" s="147">
        <v>9771</v>
      </c>
      <c r="O213" s="40"/>
      <c r="P213" s="80"/>
      <c r="Q213" s="167"/>
      <c r="R213" s="167"/>
      <c r="S213" s="79"/>
    </row>
    <row r="214" spans="1:19" x14ac:dyDescent="0.2">
      <c r="A214" s="32" t="s">
        <v>35</v>
      </c>
      <c r="B214" s="32">
        <v>110</v>
      </c>
      <c r="C214" s="36" t="str">
        <f t="shared" si="17"/>
        <v>CO-110</v>
      </c>
      <c r="D214" s="78">
        <v>11136.863276279999</v>
      </c>
      <c r="E214" s="175">
        <v>11136.863276279999</v>
      </c>
      <c r="F214" s="147">
        <v>11018.9604</v>
      </c>
      <c r="G214" s="147">
        <v>10182</v>
      </c>
      <c r="H214" s="147">
        <f t="shared" si="21"/>
        <v>0</v>
      </c>
      <c r="I214" s="147">
        <v>9868</v>
      </c>
      <c r="O214" s="40"/>
      <c r="P214" s="80"/>
      <c r="Q214" s="167"/>
      <c r="R214" s="167"/>
      <c r="S214" s="79"/>
    </row>
    <row r="215" spans="1:19" x14ac:dyDescent="0.2">
      <c r="A215" s="32" t="s">
        <v>35</v>
      </c>
      <c r="B215" s="32">
        <v>111</v>
      </c>
      <c r="C215" s="36" t="str">
        <f t="shared" si="17"/>
        <v>CO-111</v>
      </c>
      <c r="D215" s="78">
        <v>11248.428789359999</v>
      </c>
      <c r="E215" s="175">
        <v>11248.428789359999</v>
      </c>
      <c r="F215" s="147">
        <v>11129.344800000001</v>
      </c>
      <c r="G215" s="147">
        <v>10284</v>
      </c>
      <c r="H215" s="147">
        <f t="shared" si="21"/>
        <v>0</v>
      </c>
      <c r="I215" s="147">
        <v>9968</v>
      </c>
      <c r="O215" s="40"/>
      <c r="P215" s="80"/>
      <c r="Q215" s="167"/>
      <c r="R215" s="167"/>
      <c r="S215" s="79"/>
    </row>
    <row r="216" spans="1:19" x14ac:dyDescent="0.2">
      <c r="A216" s="32" t="s">
        <v>35</v>
      </c>
      <c r="B216" s="32">
        <v>112</v>
      </c>
      <c r="C216" s="36" t="str">
        <f t="shared" si="17"/>
        <v>CO-112</v>
      </c>
      <c r="D216" s="78">
        <v>11359.994302439998</v>
      </c>
      <c r="E216" s="175">
        <v>11359.994302439998</v>
      </c>
      <c r="F216" s="147">
        <v>11239.7292</v>
      </c>
      <c r="G216" s="147">
        <v>10386</v>
      </c>
      <c r="H216" s="147">
        <f t="shared" si="21"/>
        <v>0</v>
      </c>
      <c r="I216" s="147">
        <v>10067</v>
      </c>
      <c r="O216" s="40"/>
      <c r="P216" s="80"/>
      <c r="Q216" s="167"/>
      <c r="R216" s="167"/>
      <c r="S216" s="79"/>
    </row>
    <row r="217" spans="1:19" x14ac:dyDescent="0.2">
      <c r="A217" s="32" t="s">
        <v>35</v>
      </c>
      <c r="B217" s="32">
        <v>113</v>
      </c>
      <c r="C217" s="36" t="str">
        <f t="shared" si="17"/>
        <v>CO-113</v>
      </c>
      <c r="D217" s="78">
        <v>11473.7473746</v>
      </c>
      <c r="E217" s="175">
        <v>11473.7473746</v>
      </c>
      <c r="F217" s="147">
        <v>11352.278</v>
      </c>
      <c r="G217" s="147">
        <v>10490</v>
      </c>
      <c r="H217" s="147">
        <f t="shared" si="21"/>
        <v>0</v>
      </c>
      <c r="I217" s="147">
        <v>10167</v>
      </c>
      <c r="O217" s="40"/>
      <c r="P217" s="80"/>
      <c r="Q217" s="167"/>
      <c r="R217" s="167"/>
      <c r="S217" s="79"/>
    </row>
    <row r="218" spans="1:19" x14ac:dyDescent="0.2">
      <c r="A218" s="32" t="s">
        <v>35</v>
      </c>
      <c r="B218" s="32">
        <v>114</v>
      </c>
      <c r="C218" s="36" t="str">
        <f t="shared" si="17"/>
        <v>CO-114</v>
      </c>
      <c r="D218" s="78">
        <v>11588.5942263</v>
      </c>
      <c r="E218" s="175">
        <v>11588.5942263</v>
      </c>
      <c r="F218" s="147">
        <v>11465.909</v>
      </c>
      <c r="G218" s="147">
        <v>10595</v>
      </c>
      <c r="H218" s="147">
        <f t="shared" si="21"/>
        <v>0</v>
      </c>
      <c r="I218" s="147">
        <v>10269</v>
      </c>
      <c r="O218" s="40"/>
      <c r="P218" s="80"/>
      <c r="Q218" s="167"/>
      <c r="R218" s="167"/>
      <c r="S218" s="79"/>
    </row>
    <row r="219" spans="1:19" x14ac:dyDescent="0.2">
      <c r="A219" s="32" t="s">
        <v>35</v>
      </c>
      <c r="B219" s="32">
        <v>115</v>
      </c>
      <c r="C219" s="36" t="str">
        <f t="shared" si="17"/>
        <v>CO-115</v>
      </c>
      <c r="D219" s="78">
        <v>11704.534857539998</v>
      </c>
      <c r="E219" s="175">
        <v>11704.534857539998</v>
      </c>
      <c r="F219" s="147">
        <v>11580.6222</v>
      </c>
      <c r="G219" s="147">
        <v>10701</v>
      </c>
      <c r="H219" s="147">
        <f t="shared" si="21"/>
        <v>0</v>
      </c>
      <c r="I219" s="147">
        <v>10371</v>
      </c>
      <c r="O219" s="40"/>
      <c r="P219" s="80"/>
      <c r="Q219" s="167"/>
      <c r="R219" s="167"/>
      <c r="S219" s="79"/>
    </row>
    <row r="220" spans="1:19" x14ac:dyDescent="0.2">
      <c r="A220" s="32" t="s">
        <v>35</v>
      </c>
      <c r="B220" s="32">
        <v>116</v>
      </c>
      <c r="C220" s="36" t="str">
        <f t="shared" si="17"/>
        <v>CO-116</v>
      </c>
      <c r="D220" s="78">
        <v>11821.56926832</v>
      </c>
      <c r="E220" s="175">
        <v>11821.56926832</v>
      </c>
      <c r="F220" s="147">
        <v>11696.417600000001</v>
      </c>
      <c r="G220" s="147">
        <v>10808</v>
      </c>
      <c r="H220" s="147">
        <f t="shared" si="21"/>
        <v>0</v>
      </c>
      <c r="I220" s="147">
        <v>10476</v>
      </c>
      <c r="O220" s="40"/>
      <c r="P220" s="80"/>
      <c r="Q220" s="167"/>
      <c r="R220" s="167"/>
      <c r="S220" s="79"/>
    </row>
    <row r="221" spans="1:19" x14ac:dyDescent="0.2">
      <c r="A221" s="32" t="s">
        <v>35</v>
      </c>
      <c r="B221" s="32">
        <v>117</v>
      </c>
      <c r="C221" s="36" t="str">
        <f t="shared" si="17"/>
        <v>CO-117</v>
      </c>
      <c r="D221" s="78">
        <v>11939.697458639999</v>
      </c>
      <c r="E221" s="175">
        <v>11939.697458639999</v>
      </c>
      <c r="F221" s="147">
        <v>11813.2952</v>
      </c>
      <c r="G221" s="147">
        <v>10916</v>
      </c>
      <c r="H221" s="147">
        <f t="shared" si="21"/>
        <v>0</v>
      </c>
      <c r="I221" s="147">
        <v>10580</v>
      </c>
      <c r="O221" s="40"/>
      <c r="P221" s="80"/>
      <c r="Q221" s="167"/>
      <c r="R221" s="167"/>
      <c r="S221" s="79"/>
    </row>
    <row r="222" spans="1:19" x14ac:dyDescent="0.2">
      <c r="A222" s="32" t="s">
        <v>35</v>
      </c>
      <c r="B222" s="32">
        <v>118</v>
      </c>
      <c r="C222" s="36" t="str">
        <f t="shared" si="17"/>
        <v>CO-118</v>
      </c>
      <c r="D222" s="78">
        <v>12060.01320804</v>
      </c>
      <c r="E222" s="175">
        <v>12060.01320804</v>
      </c>
      <c r="F222" s="147">
        <v>11932.3372</v>
      </c>
      <c r="G222" s="147">
        <v>11026</v>
      </c>
      <c r="H222" s="147">
        <f t="shared" si="21"/>
        <v>0</v>
      </c>
      <c r="I222" s="147">
        <v>10686</v>
      </c>
      <c r="O222" s="40"/>
      <c r="P222" s="80"/>
      <c r="Q222" s="167"/>
      <c r="R222" s="167"/>
      <c r="S222" s="79"/>
    </row>
    <row r="223" spans="1:19" x14ac:dyDescent="0.2">
      <c r="A223" s="32" t="s">
        <v>35</v>
      </c>
      <c r="B223" s="32">
        <v>119</v>
      </c>
      <c r="C223" s="36" t="str">
        <f t="shared" ref="C223" si="22">CONCATENATE(A223,"-",B223)</f>
        <v>CO-119</v>
      </c>
      <c r="D223" s="78">
        <v>12180.328957440001</v>
      </c>
      <c r="E223" s="175">
        <v>12180.328957440001</v>
      </c>
      <c r="F223" s="147">
        <v>12051.379200000001</v>
      </c>
      <c r="G223" s="147">
        <v>11136</v>
      </c>
      <c r="P223" s="80"/>
      <c r="Q223" s="167"/>
      <c r="R223" s="167"/>
      <c r="S223" s="79"/>
    </row>
    <row r="224" spans="1:19" x14ac:dyDescent="0.2">
      <c r="C224" s="36"/>
      <c r="P224" s="80"/>
      <c r="Q224" s="167"/>
      <c r="R224" s="167"/>
      <c r="S224" s="79"/>
    </row>
    <row r="225" spans="1:19" x14ac:dyDescent="0.2">
      <c r="D225" s="32"/>
      <c r="E225" s="176"/>
      <c r="F225" s="168"/>
      <c r="G225" s="168"/>
      <c r="H225" s="32"/>
      <c r="I225" s="32"/>
      <c r="J225" s="32"/>
      <c r="K225" s="32"/>
      <c r="L225" s="32"/>
      <c r="M225" s="32"/>
      <c r="N225" s="32"/>
      <c r="O225" s="32"/>
      <c r="P225" s="80"/>
      <c r="Q225" s="167"/>
      <c r="R225" s="167"/>
      <c r="S225" s="79"/>
    </row>
    <row r="226" spans="1:19" x14ac:dyDescent="0.2">
      <c r="A226" s="32" t="s">
        <v>77</v>
      </c>
      <c r="B226" s="32">
        <v>1</v>
      </c>
      <c r="C226" s="36" t="str">
        <f t="shared" ref="C226:C254" si="23">CONCATENATE(A226,"-",B226)</f>
        <v>AM-1</v>
      </c>
      <c r="D226" s="78"/>
      <c r="G226" s="147">
        <v>0</v>
      </c>
      <c r="H226" s="147">
        <v>0</v>
      </c>
      <c r="I226" s="147">
        <v>0</v>
      </c>
      <c r="J226" s="147">
        <f t="shared" ref="J226:J254" si="24">ROUND((K226/102.31%*105.07%),2)</f>
        <v>0</v>
      </c>
      <c r="K226" s="147">
        <v>0</v>
      </c>
      <c r="L226" s="147">
        <f t="shared" ref="L226:L254" si="25">ROUND(M226,2)</f>
        <v>0</v>
      </c>
      <c r="M226" s="147">
        <v>0</v>
      </c>
      <c r="N226" s="148">
        <v>0</v>
      </c>
      <c r="O226" s="40">
        <v>0</v>
      </c>
      <c r="P226" s="80"/>
      <c r="Q226" s="167"/>
      <c r="R226" s="167"/>
      <c r="S226" s="79"/>
    </row>
    <row r="227" spans="1:19" x14ac:dyDescent="0.2">
      <c r="A227" s="32" t="s">
        <v>77</v>
      </c>
      <c r="B227" s="32">
        <v>2</v>
      </c>
      <c r="C227" s="36" t="str">
        <f t="shared" si="23"/>
        <v>AM-2</v>
      </c>
      <c r="D227" s="78"/>
      <c r="H227" s="147">
        <v>20358.310000000001</v>
      </c>
      <c r="I227" s="147">
        <v>20358.310000000001</v>
      </c>
      <c r="J227" s="147">
        <f t="shared" si="24"/>
        <v>20358.310000000001</v>
      </c>
      <c r="K227" s="147">
        <v>19823.534445000005</v>
      </c>
      <c r="L227" s="147">
        <f t="shared" si="25"/>
        <v>19375.95</v>
      </c>
      <c r="M227" s="147">
        <v>19375.946425229256</v>
      </c>
      <c r="N227" s="147">
        <v>18764.232447442628</v>
      </c>
      <c r="O227" s="40">
        <v>18042.531199464065</v>
      </c>
      <c r="P227" s="80"/>
      <c r="Q227" s="167"/>
      <c r="R227" s="167"/>
    </row>
    <row r="228" spans="1:19" x14ac:dyDescent="0.2">
      <c r="A228" s="32" t="s">
        <v>77</v>
      </c>
      <c r="B228" s="32">
        <v>4</v>
      </c>
      <c r="C228" s="36" t="str">
        <f t="shared" si="23"/>
        <v>AM-4</v>
      </c>
      <c r="D228" s="78">
        <v>7678</v>
      </c>
      <c r="E228" s="175">
        <v>7678</v>
      </c>
      <c r="G228" s="147">
        <v>7395</v>
      </c>
      <c r="H228" s="147">
        <v>6815.02</v>
      </c>
      <c r="I228" s="147">
        <v>6815.02</v>
      </c>
      <c r="J228" s="147">
        <f t="shared" si="24"/>
        <v>6815.02</v>
      </c>
      <c r="K228" s="147">
        <v>6636</v>
      </c>
      <c r="L228" s="147">
        <f t="shared" si="25"/>
        <v>6486.02</v>
      </c>
      <c r="M228" s="147">
        <v>6486.0164677845269</v>
      </c>
      <c r="N228" s="147">
        <v>6281.2477898358775</v>
      </c>
      <c r="O228" s="40">
        <v>6039.6613363806509</v>
      </c>
      <c r="P228" s="80"/>
      <c r="Q228" s="167"/>
      <c r="R228" s="167"/>
    </row>
    <row r="229" spans="1:19" x14ac:dyDescent="0.2">
      <c r="A229" s="32" t="s">
        <v>77</v>
      </c>
      <c r="B229" s="32">
        <v>5</v>
      </c>
      <c r="C229" s="36" t="str">
        <f t="shared" si="23"/>
        <v>AM-5</v>
      </c>
      <c r="D229" s="78">
        <v>8255</v>
      </c>
      <c r="E229" s="175">
        <v>8255</v>
      </c>
      <c r="G229" s="147">
        <v>7910</v>
      </c>
      <c r="H229" s="147">
        <v>7297.7</v>
      </c>
      <c r="I229" s="147">
        <v>7297.7</v>
      </c>
      <c r="J229" s="147">
        <f t="shared" si="24"/>
        <v>7297.7</v>
      </c>
      <c r="K229" s="147">
        <v>7106</v>
      </c>
      <c r="L229" s="147">
        <f t="shared" si="25"/>
        <v>6946.79</v>
      </c>
      <c r="M229" s="147">
        <v>6946.7875630762564</v>
      </c>
      <c r="N229" s="147">
        <v>6727.4719766378621</v>
      </c>
      <c r="O229" s="40">
        <v>6468.7230544594822</v>
      </c>
      <c r="P229" s="80"/>
      <c r="Q229" s="167"/>
      <c r="R229" s="167"/>
    </row>
    <row r="230" spans="1:19" x14ac:dyDescent="0.2">
      <c r="A230" s="32" t="s">
        <v>77</v>
      </c>
      <c r="B230" s="32">
        <v>6</v>
      </c>
      <c r="C230" s="36" t="str">
        <f t="shared" si="23"/>
        <v>AM-6</v>
      </c>
      <c r="D230" s="78">
        <v>8830</v>
      </c>
      <c r="E230" s="175">
        <v>8830</v>
      </c>
      <c r="G230" s="147">
        <v>8442</v>
      </c>
      <c r="H230" s="147">
        <v>7796.81</v>
      </c>
      <c r="I230" s="147">
        <v>7796.81</v>
      </c>
      <c r="J230" s="147">
        <f t="shared" si="24"/>
        <v>7796.81</v>
      </c>
      <c r="K230" s="147">
        <v>7592</v>
      </c>
      <c r="L230" s="147">
        <f t="shared" si="25"/>
        <v>7420.97</v>
      </c>
      <c r="M230" s="147">
        <v>7420.9677194214064</v>
      </c>
      <c r="N230" s="147">
        <v>7186.681889813487</v>
      </c>
      <c r="O230" s="40">
        <v>6910.2710478975832</v>
      </c>
      <c r="P230" s="80"/>
      <c r="Q230" s="167"/>
      <c r="R230" s="167"/>
    </row>
    <row r="231" spans="1:19" x14ac:dyDescent="0.2">
      <c r="A231" s="32" t="s">
        <v>77</v>
      </c>
      <c r="B231" s="32">
        <v>7</v>
      </c>
      <c r="C231" s="36" t="str">
        <f t="shared" si="23"/>
        <v>AM-7</v>
      </c>
      <c r="D231" s="78">
        <v>9424</v>
      </c>
      <c r="E231" s="175">
        <v>9424</v>
      </c>
      <c r="G231" s="147">
        <v>8960</v>
      </c>
      <c r="H231" s="147">
        <v>8282.57</v>
      </c>
      <c r="I231" s="147">
        <v>8282.57</v>
      </c>
      <c r="J231" s="147">
        <f t="shared" si="24"/>
        <v>8282.57</v>
      </c>
      <c r="K231" s="147">
        <v>8065</v>
      </c>
      <c r="L231" s="147">
        <f t="shared" si="25"/>
        <v>7881.75</v>
      </c>
      <c r="M231" s="147">
        <v>7881.7507338785172</v>
      </c>
      <c r="N231" s="147">
        <v>7632.9176194833599</v>
      </c>
      <c r="O231" s="40">
        <v>7339.3438648878455</v>
      </c>
      <c r="P231" s="80"/>
      <c r="Q231" s="167"/>
      <c r="R231" s="167"/>
    </row>
    <row r="232" spans="1:19" x14ac:dyDescent="0.2">
      <c r="A232" s="32" t="s">
        <v>77</v>
      </c>
      <c r="B232" s="32">
        <v>8</v>
      </c>
      <c r="C232" s="36" t="str">
        <f t="shared" si="23"/>
        <v>AM-8</v>
      </c>
      <c r="D232" s="78">
        <v>10002</v>
      </c>
      <c r="E232" s="175">
        <v>10002</v>
      </c>
      <c r="G232" s="147">
        <v>9471</v>
      </c>
      <c r="H232" s="147">
        <v>8763.19</v>
      </c>
      <c r="I232" s="147">
        <v>8763.19</v>
      </c>
      <c r="J232" s="147">
        <f t="shared" si="24"/>
        <v>8763.19</v>
      </c>
      <c r="K232" s="147">
        <v>8533</v>
      </c>
      <c r="L232" s="147">
        <f t="shared" si="25"/>
        <v>8341.33</v>
      </c>
      <c r="M232" s="147">
        <v>8341.3299126321635</v>
      </c>
      <c r="N232" s="147">
        <v>8077.9875194965762</v>
      </c>
      <c r="O232" s="40">
        <v>7767.2956918236305</v>
      </c>
      <c r="P232" s="80"/>
      <c r="Q232" s="167"/>
      <c r="R232" s="167"/>
    </row>
    <row r="233" spans="1:19" x14ac:dyDescent="0.2">
      <c r="A233" s="32" t="s">
        <v>77</v>
      </c>
      <c r="B233" s="32">
        <v>9</v>
      </c>
      <c r="C233" s="36" t="str">
        <f t="shared" si="23"/>
        <v>AM-9</v>
      </c>
      <c r="D233" s="78">
        <v>10573</v>
      </c>
      <c r="E233" s="175">
        <v>10573</v>
      </c>
      <c r="G233" s="147">
        <v>9997</v>
      </c>
      <c r="H233" s="147">
        <v>9257.17</v>
      </c>
      <c r="I233" s="147">
        <v>9257.17</v>
      </c>
      <c r="J233" s="147">
        <f t="shared" si="24"/>
        <v>9257.17</v>
      </c>
      <c r="K233" s="147">
        <v>9014</v>
      </c>
      <c r="L233" s="147">
        <f t="shared" si="25"/>
        <v>8809.36</v>
      </c>
      <c r="M233" s="147">
        <v>8809.3597796408103</v>
      </c>
      <c r="N233" s="147">
        <v>8531.2413128421558</v>
      </c>
      <c r="O233" s="40">
        <v>8203.1166469636119</v>
      </c>
      <c r="P233" s="80"/>
      <c r="Q233" s="167"/>
      <c r="R233" s="167"/>
    </row>
    <row r="234" spans="1:19" x14ac:dyDescent="0.2">
      <c r="A234" s="32" t="s">
        <v>77</v>
      </c>
      <c r="B234" s="32">
        <v>10</v>
      </c>
      <c r="C234" s="36" t="str">
        <f t="shared" si="23"/>
        <v>AM-10</v>
      </c>
      <c r="D234" s="78">
        <v>11160</v>
      </c>
      <c r="E234" s="175">
        <v>11160</v>
      </c>
      <c r="G234" s="147">
        <v>10514</v>
      </c>
      <c r="H234" s="147">
        <v>9741.9</v>
      </c>
      <c r="I234" s="147">
        <v>9741.9</v>
      </c>
      <c r="J234" s="147">
        <f t="shared" si="24"/>
        <v>9741.9</v>
      </c>
      <c r="K234" s="147">
        <v>9486</v>
      </c>
      <c r="L234" s="147">
        <f t="shared" si="25"/>
        <v>9271.32</v>
      </c>
      <c r="M234" s="147">
        <v>9271.322791470624</v>
      </c>
      <c r="N234" s="147">
        <v>8978.6197864329115</v>
      </c>
      <c r="O234" s="40">
        <v>8633.2882561854913</v>
      </c>
      <c r="P234" s="80"/>
      <c r="Q234" s="167"/>
      <c r="R234" s="167"/>
    </row>
    <row r="235" spans="1:19" x14ac:dyDescent="0.2">
      <c r="A235" s="32" t="s">
        <v>77</v>
      </c>
      <c r="B235" s="32">
        <v>11</v>
      </c>
      <c r="C235" s="36" t="str">
        <f t="shared" si="23"/>
        <v>AM-11</v>
      </c>
      <c r="D235" s="78">
        <v>11737</v>
      </c>
      <c r="E235" s="175">
        <v>11737</v>
      </c>
      <c r="G235" s="147">
        <v>11033</v>
      </c>
      <c r="H235" s="147">
        <v>10228.69</v>
      </c>
      <c r="I235" s="147">
        <v>10228.69</v>
      </c>
      <c r="J235" s="147">
        <f t="shared" si="24"/>
        <v>10228.69</v>
      </c>
      <c r="K235" s="147">
        <v>9960</v>
      </c>
      <c r="L235" s="147">
        <f t="shared" si="25"/>
        <v>9734.58</v>
      </c>
      <c r="M235" s="147">
        <v>9734.5849923269416</v>
      </c>
      <c r="N235" s="147">
        <v>9427.2564326234187</v>
      </c>
      <c r="O235" s="40">
        <v>9064.6696467532875</v>
      </c>
      <c r="P235" s="80"/>
      <c r="Q235" s="167"/>
      <c r="R235" s="167"/>
    </row>
    <row r="236" spans="1:19" x14ac:dyDescent="0.2">
      <c r="A236" s="32" t="s">
        <v>77</v>
      </c>
      <c r="B236" s="32">
        <v>12</v>
      </c>
      <c r="C236" s="36" t="str">
        <f t="shared" si="23"/>
        <v>AM-12</v>
      </c>
      <c r="D236" s="78">
        <v>12316</v>
      </c>
      <c r="E236" s="175">
        <v>12316</v>
      </c>
      <c r="G236" s="147">
        <v>11549</v>
      </c>
      <c r="H236" s="147">
        <v>10713.42</v>
      </c>
      <c r="I236" s="147">
        <v>10713.42</v>
      </c>
      <c r="J236" s="147">
        <f t="shared" si="24"/>
        <v>10713.42</v>
      </c>
      <c r="K236" s="147">
        <v>10432</v>
      </c>
      <c r="L236" s="147">
        <f t="shared" si="25"/>
        <v>10195.36</v>
      </c>
      <c r="M236" s="147">
        <v>10195.356087618673</v>
      </c>
      <c r="N236" s="147">
        <v>9873.4806194254052</v>
      </c>
      <c r="O236" s="40">
        <v>9493.7313648321197</v>
      </c>
      <c r="P236" s="80"/>
      <c r="Q236" s="167"/>
      <c r="R236" s="167"/>
    </row>
    <row r="237" spans="1:19" x14ac:dyDescent="0.2">
      <c r="A237" s="32" t="s">
        <v>77</v>
      </c>
      <c r="B237" s="32">
        <v>13</v>
      </c>
      <c r="C237" s="36" t="str">
        <f t="shared" si="23"/>
        <v>AM-13</v>
      </c>
      <c r="D237" s="78">
        <v>12892</v>
      </c>
      <c r="E237" s="175">
        <v>12892</v>
      </c>
      <c r="G237" s="147">
        <v>12056</v>
      </c>
      <c r="H237" s="147">
        <v>11188.91</v>
      </c>
      <c r="I237" s="147">
        <v>11188.91</v>
      </c>
      <c r="J237" s="147">
        <f t="shared" si="24"/>
        <v>11188.91</v>
      </c>
      <c r="K237" s="147">
        <v>10895</v>
      </c>
      <c r="L237" s="147">
        <f t="shared" si="25"/>
        <v>10649.98</v>
      </c>
      <c r="M237" s="147">
        <v>10649.976893573896</v>
      </c>
      <c r="N237" s="147">
        <v>10313.748686397343</v>
      </c>
      <c r="O237" s="40">
        <v>9917.0660446128295</v>
      </c>
      <c r="P237" s="80"/>
      <c r="Q237" s="167"/>
      <c r="R237" s="167"/>
    </row>
    <row r="238" spans="1:19" x14ac:dyDescent="0.2">
      <c r="A238" s="32" t="s">
        <v>77</v>
      </c>
      <c r="B238" s="32">
        <v>14</v>
      </c>
      <c r="C238" s="36" t="str">
        <f t="shared" si="23"/>
        <v>AM-14</v>
      </c>
      <c r="D238" s="78">
        <v>13458</v>
      </c>
      <c r="E238" s="175">
        <v>13458</v>
      </c>
      <c r="G238" s="147">
        <v>12579</v>
      </c>
      <c r="H238" s="147">
        <v>11679.81</v>
      </c>
      <c r="I238" s="147">
        <v>11679.81</v>
      </c>
      <c r="J238" s="147">
        <f t="shared" si="24"/>
        <v>11679.81</v>
      </c>
      <c r="K238" s="147">
        <v>11373</v>
      </c>
      <c r="L238" s="147">
        <f t="shared" si="25"/>
        <v>11116.91</v>
      </c>
      <c r="M238" s="147">
        <v>11116.91019736751</v>
      </c>
      <c r="N238" s="147">
        <v>10765.94053589726</v>
      </c>
      <c r="O238" s="40">
        <v>10351.865899901211</v>
      </c>
      <c r="P238" s="80"/>
      <c r="Q238" s="167"/>
      <c r="R238" s="167"/>
    </row>
    <row r="239" spans="1:19" x14ac:dyDescent="0.2">
      <c r="A239" s="32" t="s">
        <v>77</v>
      </c>
      <c r="B239" s="32">
        <v>15</v>
      </c>
      <c r="C239" s="36" t="str">
        <f t="shared" si="23"/>
        <v>AM-15</v>
      </c>
      <c r="D239" s="78">
        <v>14042</v>
      </c>
      <c r="E239" s="175">
        <v>14042</v>
      </c>
      <c r="G239" s="147">
        <v>13112</v>
      </c>
      <c r="H239" s="147">
        <v>12179.95</v>
      </c>
      <c r="I239" s="147">
        <v>12179.95</v>
      </c>
      <c r="J239" s="147">
        <f t="shared" si="24"/>
        <v>12179.95</v>
      </c>
      <c r="K239" s="147">
        <v>11860</v>
      </c>
      <c r="L239" s="147">
        <f t="shared" si="25"/>
        <v>11589.8</v>
      </c>
      <c r="M239" s="147">
        <v>11589.803083851533</v>
      </c>
      <c r="N239" s="147">
        <v>11223.903819341016</v>
      </c>
      <c r="O239" s="40">
        <v>10792.215210904822</v>
      </c>
      <c r="P239" s="80"/>
      <c r="Q239" s="167"/>
      <c r="R239" s="167"/>
    </row>
    <row r="240" spans="1:19" x14ac:dyDescent="0.2">
      <c r="A240" s="32" t="s">
        <v>77</v>
      </c>
      <c r="B240" s="32">
        <v>16</v>
      </c>
      <c r="C240" s="36" t="str">
        <f t="shared" si="23"/>
        <v>AM-16</v>
      </c>
      <c r="D240" s="78">
        <v>14637</v>
      </c>
      <c r="E240" s="175">
        <v>14637</v>
      </c>
      <c r="G240" s="147">
        <v>13624</v>
      </c>
      <c r="H240" s="147">
        <v>12659.54</v>
      </c>
      <c r="I240" s="147">
        <v>12659.54</v>
      </c>
      <c r="J240" s="147">
        <f t="shared" si="24"/>
        <v>12659.54</v>
      </c>
      <c r="K240" s="147">
        <v>12327</v>
      </c>
      <c r="L240" s="147">
        <f t="shared" si="25"/>
        <v>12048.09</v>
      </c>
      <c r="M240" s="147">
        <v>12048.094992744051</v>
      </c>
      <c r="N240" s="147">
        <v>11667.727089622362</v>
      </c>
      <c r="O240" s="40">
        <v>11218.968355406118</v>
      </c>
      <c r="P240" s="80"/>
      <c r="Q240" s="167"/>
      <c r="R240" s="167"/>
    </row>
    <row r="241" spans="1:19" x14ac:dyDescent="0.2">
      <c r="A241" s="32" t="s">
        <v>77</v>
      </c>
      <c r="B241" s="32">
        <v>17</v>
      </c>
      <c r="C241" s="36" t="str">
        <f t="shared" si="23"/>
        <v>AM-17</v>
      </c>
      <c r="D241" s="78">
        <v>15209</v>
      </c>
      <c r="E241" s="175">
        <v>15209</v>
      </c>
      <c r="G241" s="147">
        <v>14142</v>
      </c>
      <c r="H241" s="147">
        <v>13146.33</v>
      </c>
      <c r="I241" s="147">
        <v>13146.33</v>
      </c>
      <c r="J241" s="147">
        <f t="shared" si="24"/>
        <v>13146.33</v>
      </c>
      <c r="K241" s="147">
        <v>12801</v>
      </c>
      <c r="L241" s="147">
        <f t="shared" si="25"/>
        <v>12511.35</v>
      </c>
      <c r="M241" s="147">
        <v>12511.345274434991</v>
      </c>
      <c r="N241" s="147">
        <v>12116.352192944985</v>
      </c>
      <c r="O241" s="40">
        <v>11650.338647062485</v>
      </c>
      <c r="P241" s="80"/>
      <c r="Q241" s="167"/>
      <c r="R241" s="167"/>
      <c r="S241" s="148"/>
    </row>
    <row r="242" spans="1:19" x14ac:dyDescent="0.2">
      <c r="A242" s="32" t="s">
        <v>77</v>
      </c>
      <c r="B242" s="32">
        <v>18</v>
      </c>
      <c r="C242" s="36" t="str">
        <f t="shared" si="23"/>
        <v>AM-18</v>
      </c>
      <c r="D242" s="78">
        <v>15787</v>
      </c>
      <c r="E242" s="175">
        <v>15787</v>
      </c>
      <c r="G242" s="147">
        <v>14671</v>
      </c>
      <c r="H242" s="147">
        <v>13643.39</v>
      </c>
      <c r="I242" s="147">
        <v>13643.39</v>
      </c>
      <c r="J242" s="147">
        <f t="shared" si="24"/>
        <v>13643.39</v>
      </c>
      <c r="K242" s="147">
        <v>13285</v>
      </c>
      <c r="L242" s="147">
        <f t="shared" si="25"/>
        <v>12984.24</v>
      </c>
      <c r="M242" s="147">
        <v>12984.238160919014</v>
      </c>
      <c r="N242" s="147">
        <v>12574.315476388741</v>
      </c>
      <c r="O242" s="40">
        <v>12090.687958066097</v>
      </c>
      <c r="P242" s="80"/>
      <c r="Q242" s="167"/>
      <c r="R242" s="167"/>
      <c r="S242" s="148"/>
    </row>
    <row r="243" spans="1:19" x14ac:dyDescent="0.2">
      <c r="A243" s="32" t="s">
        <v>77</v>
      </c>
      <c r="B243" s="32">
        <v>19</v>
      </c>
      <c r="C243" s="36" t="str">
        <f t="shared" si="23"/>
        <v>AM-19</v>
      </c>
      <c r="D243" s="78">
        <v>16377</v>
      </c>
      <c r="E243" s="175">
        <v>16377</v>
      </c>
      <c r="G243" s="147">
        <v>15173</v>
      </c>
      <c r="H243" s="147">
        <v>14113.74</v>
      </c>
      <c r="I243" s="147">
        <v>14113.74</v>
      </c>
      <c r="J243" s="147">
        <f t="shared" si="24"/>
        <v>14113.74</v>
      </c>
      <c r="K243" s="147">
        <v>13743</v>
      </c>
      <c r="L243" s="147">
        <f t="shared" si="25"/>
        <v>13435.28</v>
      </c>
      <c r="M243" s="147">
        <v>13435.283217259994</v>
      </c>
      <c r="N243" s="147">
        <v>13011.120682994377</v>
      </c>
      <c r="O243" s="40">
        <v>12510.692964417669</v>
      </c>
      <c r="P243" s="80"/>
      <c r="Q243" s="167"/>
      <c r="R243" s="167"/>
    </row>
    <row r="244" spans="1:19" x14ac:dyDescent="0.2">
      <c r="A244" s="32" t="s">
        <v>77</v>
      </c>
      <c r="B244" s="32">
        <v>20</v>
      </c>
      <c r="C244" s="36" t="str">
        <f t="shared" si="23"/>
        <v>AM-20</v>
      </c>
      <c r="D244" s="78">
        <v>16938</v>
      </c>
      <c r="E244" s="175">
        <v>16938</v>
      </c>
      <c r="G244" s="147">
        <v>15699</v>
      </c>
      <c r="H244" s="147">
        <v>14607.72</v>
      </c>
      <c r="I244" s="147">
        <v>14607.72</v>
      </c>
      <c r="J244" s="147">
        <f t="shared" si="24"/>
        <v>14607.72</v>
      </c>
      <c r="K244" s="147">
        <v>14224</v>
      </c>
      <c r="L244" s="147">
        <f t="shared" si="25"/>
        <v>13902.12</v>
      </c>
      <c r="M244" s="147">
        <v>13902.121167730562</v>
      </c>
      <c r="N244" s="147">
        <v>13463.220189551193</v>
      </c>
      <c r="O244" s="40">
        <v>12945.404028414609</v>
      </c>
      <c r="P244" s="80"/>
      <c r="Q244" s="167"/>
      <c r="R244" s="167"/>
    </row>
    <row r="245" spans="1:19" x14ac:dyDescent="0.2">
      <c r="A245" s="32" t="s">
        <v>77</v>
      </c>
      <c r="B245" s="32">
        <v>21</v>
      </c>
      <c r="C245" s="36" t="str">
        <f t="shared" si="23"/>
        <v>AM-21</v>
      </c>
      <c r="D245" s="78">
        <v>17526</v>
      </c>
      <c r="E245" s="175">
        <v>17526</v>
      </c>
      <c r="G245" s="147">
        <v>16218</v>
      </c>
      <c r="H245" s="147">
        <v>15095.53</v>
      </c>
      <c r="I245" s="147">
        <v>15095.53</v>
      </c>
      <c r="J245" s="147">
        <f t="shared" si="24"/>
        <v>15095.53</v>
      </c>
      <c r="K245" s="147">
        <v>14699</v>
      </c>
      <c r="L245" s="147">
        <f t="shared" si="25"/>
        <v>14367.76</v>
      </c>
      <c r="M245" s="147">
        <v>14367.755282497663</v>
      </c>
      <c r="N245" s="147">
        <v>13914.15386645135</v>
      </c>
      <c r="O245" s="40">
        <v>13378.994102357066</v>
      </c>
      <c r="P245" s="80"/>
      <c r="Q245" s="167"/>
      <c r="R245" s="167"/>
    </row>
    <row r="246" spans="1:19" x14ac:dyDescent="0.2">
      <c r="A246" s="32" t="s">
        <v>77</v>
      </c>
      <c r="B246" s="32">
        <v>22</v>
      </c>
      <c r="C246" s="36" t="str">
        <f t="shared" si="23"/>
        <v>AM-22</v>
      </c>
      <c r="D246" s="78">
        <v>18105</v>
      </c>
      <c r="E246" s="175">
        <v>18105</v>
      </c>
      <c r="G246" s="147">
        <v>16733</v>
      </c>
      <c r="H246" s="147">
        <v>15577.18</v>
      </c>
      <c r="I246" s="147">
        <v>15577.18</v>
      </c>
      <c r="J246" s="147">
        <f t="shared" si="24"/>
        <v>15577.18</v>
      </c>
      <c r="K246" s="147">
        <v>15168</v>
      </c>
      <c r="L246" s="147">
        <f t="shared" si="25"/>
        <v>14826.15</v>
      </c>
      <c r="M246" s="147">
        <v>14826.154463878611</v>
      </c>
      <c r="N246" s="147">
        <v>14358.081022543687</v>
      </c>
      <c r="O246" s="40">
        <v>13805.847137061237</v>
      </c>
      <c r="P246" s="80"/>
      <c r="Q246" s="167"/>
      <c r="R246" s="167"/>
    </row>
    <row r="247" spans="1:19" x14ac:dyDescent="0.2">
      <c r="A247" s="32" t="s">
        <v>77</v>
      </c>
      <c r="B247" s="32">
        <v>23</v>
      </c>
      <c r="C247" s="36" t="str">
        <f t="shared" si="23"/>
        <v>AM-23</v>
      </c>
      <c r="D247" s="78">
        <v>18680</v>
      </c>
      <c r="E247" s="175">
        <v>18680</v>
      </c>
      <c r="G247" s="147">
        <v>17257</v>
      </c>
      <c r="H247" s="147">
        <v>16070.13</v>
      </c>
      <c r="I247" s="147">
        <v>16070.13</v>
      </c>
      <c r="J247" s="147">
        <f t="shared" si="24"/>
        <v>16070.13</v>
      </c>
      <c r="K247" s="147">
        <v>15648</v>
      </c>
      <c r="L247" s="147">
        <f t="shared" si="25"/>
        <v>15295.36</v>
      </c>
      <c r="M247" s="147">
        <v>15295.364328259955</v>
      </c>
      <c r="N247" s="147">
        <v>14812.477559810144</v>
      </c>
      <c r="O247" s="40">
        <v>14242.766884432831</v>
      </c>
      <c r="P247" s="80"/>
      <c r="Q247" s="167"/>
      <c r="R247" s="167"/>
    </row>
    <row r="248" spans="1:19" x14ac:dyDescent="0.2">
      <c r="A248" s="32" t="s">
        <v>77</v>
      </c>
      <c r="B248" s="32">
        <v>24</v>
      </c>
      <c r="C248" s="36" t="str">
        <f t="shared" si="23"/>
        <v>AM-24</v>
      </c>
      <c r="D248" s="78">
        <v>19472</v>
      </c>
      <c r="E248" s="175">
        <v>19472</v>
      </c>
      <c r="G248" s="147">
        <v>17775</v>
      </c>
      <c r="H248" s="147">
        <v>16555.89</v>
      </c>
      <c r="I248" s="147">
        <v>16555.89</v>
      </c>
      <c r="J248" s="147">
        <f t="shared" si="24"/>
        <v>16555.89</v>
      </c>
      <c r="K248" s="147">
        <v>16121</v>
      </c>
      <c r="L248" s="147">
        <f t="shared" si="25"/>
        <v>15757.43</v>
      </c>
      <c r="M248" s="147">
        <v>15757.434612578196</v>
      </c>
      <c r="N248" s="147">
        <v>15259.959919211889</v>
      </c>
      <c r="O248" s="40">
        <v>14673.038383857585</v>
      </c>
      <c r="P248" s="80"/>
      <c r="Q248" s="167"/>
      <c r="R248" s="167"/>
    </row>
    <row r="249" spans="1:19" x14ac:dyDescent="0.2">
      <c r="A249" s="32" t="s">
        <v>77</v>
      </c>
      <c r="B249" s="32">
        <v>25</v>
      </c>
      <c r="C249" s="36" t="str">
        <f t="shared" si="23"/>
        <v>AM-25</v>
      </c>
      <c r="D249" s="78">
        <v>20040</v>
      </c>
      <c r="E249" s="175">
        <v>20040</v>
      </c>
      <c r="G249" s="147">
        <v>18293</v>
      </c>
      <c r="H249" s="147">
        <v>17042.68</v>
      </c>
      <c r="I249" s="147">
        <v>17042.68</v>
      </c>
      <c r="J249" s="147">
        <f t="shared" si="24"/>
        <v>17042.68</v>
      </c>
      <c r="K249" s="147">
        <v>16595</v>
      </c>
      <c r="L249" s="147">
        <f t="shared" si="25"/>
        <v>16219.4</v>
      </c>
      <c r="M249" s="147">
        <v>16219.397624408008</v>
      </c>
      <c r="N249" s="147">
        <v>15707.338392802641</v>
      </c>
      <c r="O249" s="40">
        <v>15103.209993079463</v>
      </c>
      <c r="P249" s="80"/>
      <c r="Q249" s="167"/>
      <c r="R249" s="167"/>
    </row>
    <row r="250" spans="1:19" x14ac:dyDescent="0.2">
      <c r="A250" s="32" t="s">
        <v>77</v>
      </c>
      <c r="B250" s="32">
        <v>26</v>
      </c>
      <c r="C250" s="36" t="str">
        <f t="shared" si="23"/>
        <v>AM-26</v>
      </c>
      <c r="D250" s="78">
        <v>20617</v>
      </c>
      <c r="E250" s="175">
        <v>20617</v>
      </c>
      <c r="G250" s="147">
        <v>18820</v>
      </c>
      <c r="H250" s="147">
        <v>17536.66</v>
      </c>
      <c r="I250" s="147">
        <v>17536.66</v>
      </c>
      <c r="J250" s="147">
        <f t="shared" si="24"/>
        <v>17536.66</v>
      </c>
      <c r="K250" s="147">
        <v>17076</v>
      </c>
      <c r="L250" s="147">
        <f t="shared" si="25"/>
        <v>16688.62</v>
      </c>
      <c r="M250" s="147">
        <v>16688.619407954735</v>
      </c>
      <c r="N250" s="147">
        <v>16161.746472936991</v>
      </c>
      <c r="O250" s="40">
        <v>15540.140839362492</v>
      </c>
      <c r="P250" s="80"/>
      <c r="Q250" s="167"/>
      <c r="R250" s="167"/>
    </row>
    <row r="251" spans="1:19" x14ac:dyDescent="0.2">
      <c r="A251" s="32" t="s">
        <v>77</v>
      </c>
      <c r="B251" s="32">
        <v>27</v>
      </c>
      <c r="C251" s="36" t="str">
        <f t="shared" si="23"/>
        <v>AM-27</v>
      </c>
      <c r="D251" s="78">
        <v>21176</v>
      </c>
      <c r="E251" s="175">
        <v>21176</v>
      </c>
      <c r="G251" s="147">
        <v>19330</v>
      </c>
      <c r="H251" s="147">
        <v>18015.23</v>
      </c>
      <c r="I251" s="147">
        <v>18015.23</v>
      </c>
      <c r="J251" s="147">
        <f t="shared" si="24"/>
        <v>18015.23</v>
      </c>
      <c r="K251" s="147">
        <v>17542</v>
      </c>
      <c r="L251" s="147">
        <f t="shared" si="25"/>
        <v>17145.810000000001</v>
      </c>
      <c r="M251" s="147">
        <v>17145.814753632218</v>
      </c>
      <c r="N251" s="147">
        <v>16604.50779937267</v>
      </c>
      <c r="O251" s="40">
        <v>15965.872884012182</v>
      </c>
      <c r="P251" s="80"/>
      <c r="Q251" s="167"/>
      <c r="R251" s="167"/>
    </row>
    <row r="252" spans="1:19" x14ac:dyDescent="0.2">
      <c r="A252" s="32" t="s">
        <v>77</v>
      </c>
      <c r="B252" s="32">
        <v>28</v>
      </c>
      <c r="C252" s="36" t="str">
        <f t="shared" si="23"/>
        <v>AM-28</v>
      </c>
      <c r="D252" s="78">
        <v>21745</v>
      </c>
      <c r="E252" s="175">
        <v>21745</v>
      </c>
      <c r="G252" s="147">
        <v>19850</v>
      </c>
      <c r="H252" s="147">
        <v>18503.04</v>
      </c>
      <c r="I252" s="147">
        <v>18503.04</v>
      </c>
      <c r="J252" s="147">
        <f t="shared" si="24"/>
        <v>18503.04</v>
      </c>
      <c r="K252" s="147">
        <v>18017</v>
      </c>
      <c r="L252" s="147">
        <f t="shared" si="25"/>
        <v>17608.98</v>
      </c>
      <c r="M252" s="147">
        <v>17608.981601165495</v>
      </c>
      <c r="N252" s="147">
        <v>17053.05210262008</v>
      </c>
      <c r="O252" s="40">
        <v>16397.16548328854</v>
      </c>
      <c r="P252" s="80"/>
      <c r="Q252" s="167"/>
      <c r="R252" s="167"/>
    </row>
    <row r="253" spans="1:19" x14ac:dyDescent="0.2">
      <c r="A253" s="32" t="s">
        <v>77</v>
      </c>
      <c r="B253" s="32">
        <v>29</v>
      </c>
      <c r="C253" s="36" t="str">
        <f t="shared" si="23"/>
        <v>AM-29</v>
      </c>
      <c r="D253" s="78">
        <v>22313</v>
      </c>
      <c r="E253" s="175">
        <v>22313</v>
      </c>
      <c r="G253" s="147">
        <v>20368</v>
      </c>
      <c r="H253" s="147">
        <v>18988.8</v>
      </c>
      <c r="I253" s="147">
        <v>18988.8</v>
      </c>
      <c r="J253" s="147">
        <f t="shared" si="24"/>
        <v>18988.8</v>
      </c>
      <c r="K253" s="147">
        <v>18490</v>
      </c>
      <c r="L253" s="147">
        <f t="shared" si="25"/>
        <v>18073.419999999998</v>
      </c>
      <c r="M253" s="147">
        <v>18073.423799394513</v>
      </c>
      <c r="N253" s="147">
        <v>17502.831492731468</v>
      </c>
      <c r="O253" s="40">
        <v>16829.645666087948</v>
      </c>
      <c r="P253" s="80"/>
      <c r="Q253" s="167"/>
      <c r="R253" s="167"/>
    </row>
    <row r="254" spans="1:19" x14ac:dyDescent="0.2">
      <c r="A254" s="32" t="s">
        <v>77</v>
      </c>
      <c r="B254" s="32">
        <v>30</v>
      </c>
      <c r="C254" s="36" t="str">
        <f t="shared" si="23"/>
        <v>AM-30</v>
      </c>
      <c r="D254" s="78">
        <v>23171</v>
      </c>
      <c r="E254" s="175">
        <v>23171</v>
      </c>
      <c r="G254" s="147">
        <v>21152</v>
      </c>
      <c r="H254" s="147">
        <v>19725.14</v>
      </c>
      <c r="I254" s="147">
        <v>19725.14</v>
      </c>
      <c r="J254" s="147">
        <f t="shared" si="24"/>
        <v>19725.14</v>
      </c>
      <c r="K254" s="147">
        <v>19207</v>
      </c>
      <c r="L254" s="147">
        <f t="shared" si="25"/>
        <v>18772.48</v>
      </c>
      <c r="M254" s="147">
        <v>18772.482848979591</v>
      </c>
      <c r="N254" s="147">
        <v>18179.820694343976</v>
      </c>
      <c r="O254" s="40">
        <v>17480.596821484593</v>
      </c>
      <c r="P254" s="80"/>
      <c r="Q254" s="167"/>
      <c r="R254" s="167"/>
    </row>
    <row r="255" spans="1:19" x14ac:dyDescent="0.2">
      <c r="C255" s="36"/>
      <c r="D255" s="147"/>
      <c r="O255" s="148"/>
      <c r="P255" s="80"/>
      <c r="Q255" s="167"/>
      <c r="R255" s="167"/>
      <c r="S255" s="79"/>
    </row>
    <row r="256" spans="1:19" x14ac:dyDescent="0.2">
      <c r="C256" s="36"/>
      <c r="D256" s="147"/>
      <c r="O256" s="148"/>
      <c r="P256" s="80"/>
      <c r="Q256" s="167"/>
      <c r="R256" s="167"/>
      <c r="S256" s="79"/>
    </row>
    <row r="257" spans="1:19" x14ac:dyDescent="0.2">
      <c r="A257" s="32" t="s">
        <v>78</v>
      </c>
      <c r="B257" s="32">
        <v>1</v>
      </c>
      <c r="C257" s="36" t="str">
        <f t="shared" ref="C257:C290" si="26">CONCATENATE(A257,"-",B257)</f>
        <v>CM-1</v>
      </c>
      <c r="D257" s="78"/>
      <c r="G257" s="147">
        <v>0</v>
      </c>
      <c r="H257" s="147">
        <v>0</v>
      </c>
      <c r="I257" s="147">
        <v>0</v>
      </c>
      <c r="J257" s="147">
        <f t="shared" ref="J257:J285" si="27">ROUND((K257/102.31%*105.07%),2)</f>
        <v>0</v>
      </c>
      <c r="K257" s="147">
        <v>0</v>
      </c>
      <c r="L257" s="147">
        <f t="shared" ref="L257:L285" si="28">ROUND(M257,2)</f>
        <v>0</v>
      </c>
      <c r="M257" s="147">
        <v>0</v>
      </c>
      <c r="N257" s="148">
        <v>0</v>
      </c>
      <c r="O257" s="40">
        <v>0</v>
      </c>
      <c r="P257" s="80"/>
      <c r="Q257" s="167"/>
      <c r="R257" s="167"/>
      <c r="S257" s="79"/>
    </row>
    <row r="258" spans="1:19" x14ac:dyDescent="0.2">
      <c r="A258" s="32" t="s">
        <v>78</v>
      </c>
      <c r="B258" s="32">
        <v>2</v>
      </c>
      <c r="C258" s="36" t="str">
        <f t="shared" si="26"/>
        <v>CM-2</v>
      </c>
      <c r="D258" s="78"/>
      <c r="H258" s="147">
        <v>20358.310000000001</v>
      </c>
      <c r="I258" s="147">
        <v>20358.310000000001</v>
      </c>
      <c r="J258" s="147">
        <f t="shared" si="27"/>
        <v>20358.310000000001</v>
      </c>
      <c r="K258" s="147">
        <v>19823.534445000005</v>
      </c>
      <c r="L258" s="147">
        <f t="shared" si="28"/>
        <v>19375.95</v>
      </c>
      <c r="M258" s="147">
        <v>19375.946425229256</v>
      </c>
      <c r="N258" s="147">
        <v>18764.232447442628</v>
      </c>
      <c r="O258" s="40">
        <v>18042.531199464065</v>
      </c>
      <c r="P258" s="80"/>
      <c r="Q258" s="167"/>
      <c r="R258" s="167"/>
      <c r="S258" s="79"/>
    </row>
    <row r="259" spans="1:19" x14ac:dyDescent="0.2">
      <c r="A259" s="32" t="s">
        <v>78</v>
      </c>
      <c r="B259" s="32">
        <v>4</v>
      </c>
      <c r="C259" s="36" t="str">
        <f t="shared" si="26"/>
        <v>CM-4</v>
      </c>
      <c r="D259" s="78">
        <v>7678</v>
      </c>
      <c r="E259" s="175">
        <v>7678</v>
      </c>
      <c r="G259" s="147">
        <v>7395</v>
      </c>
      <c r="H259" s="147">
        <v>6815.02</v>
      </c>
      <c r="I259" s="147">
        <v>6815.02</v>
      </c>
      <c r="J259" s="147">
        <f t="shared" si="27"/>
        <v>6815.02</v>
      </c>
      <c r="K259" s="147">
        <v>6636</v>
      </c>
      <c r="L259" s="147">
        <f t="shared" si="28"/>
        <v>6486.02</v>
      </c>
      <c r="M259" s="147">
        <v>6486.0164677845269</v>
      </c>
      <c r="N259" s="147">
        <v>6281.2477898358775</v>
      </c>
      <c r="O259" s="40">
        <v>6039.6613363806509</v>
      </c>
      <c r="P259" s="80"/>
      <c r="Q259" s="167"/>
      <c r="R259" s="167"/>
      <c r="S259" s="79"/>
    </row>
    <row r="260" spans="1:19" x14ac:dyDescent="0.2">
      <c r="A260" s="32" t="s">
        <v>78</v>
      </c>
      <c r="B260" s="32">
        <v>5</v>
      </c>
      <c r="C260" s="36" t="str">
        <f t="shared" si="26"/>
        <v>CM-5</v>
      </c>
      <c r="D260" s="78">
        <v>8255</v>
      </c>
      <c r="E260" s="175">
        <v>8255</v>
      </c>
      <c r="G260" s="147">
        <v>7910</v>
      </c>
      <c r="H260" s="147">
        <v>7297.7</v>
      </c>
      <c r="I260" s="147">
        <v>7297.7</v>
      </c>
      <c r="J260" s="147">
        <f t="shared" si="27"/>
        <v>7297.7</v>
      </c>
      <c r="K260" s="147">
        <v>7106</v>
      </c>
      <c r="L260" s="147">
        <f t="shared" si="28"/>
        <v>6946.79</v>
      </c>
      <c r="M260" s="147">
        <v>6946.7875630762564</v>
      </c>
      <c r="N260" s="147">
        <v>6727.4719766378621</v>
      </c>
      <c r="O260" s="40">
        <v>6468.7230544594822</v>
      </c>
      <c r="P260" s="80"/>
      <c r="Q260" s="167"/>
      <c r="R260" s="167"/>
      <c r="S260" s="79"/>
    </row>
    <row r="261" spans="1:19" x14ac:dyDescent="0.2">
      <c r="A261" s="32" t="s">
        <v>78</v>
      </c>
      <c r="B261" s="32">
        <v>6</v>
      </c>
      <c r="C261" s="36" t="str">
        <f t="shared" si="26"/>
        <v>CM-6</v>
      </c>
      <c r="D261" s="78">
        <v>8830</v>
      </c>
      <c r="E261" s="175">
        <v>8830</v>
      </c>
      <c r="G261" s="147">
        <v>8442</v>
      </c>
      <c r="H261" s="147">
        <v>7796.81</v>
      </c>
      <c r="I261" s="147">
        <v>7796.81</v>
      </c>
      <c r="J261" s="147">
        <f t="shared" si="27"/>
        <v>7796.81</v>
      </c>
      <c r="K261" s="147">
        <v>7592</v>
      </c>
      <c r="L261" s="147">
        <f t="shared" si="28"/>
        <v>7420.97</v>
      </c>
      <c r="M261" s="147">
        <v>7420.9677194214064</v>
      </c>
      <c r="N261" s="147">
        <v>7186.681889813487</v>
      </c>
      <c r="O261" s="40">
        <v>6910.2710478975832</v>
      </c>
      <c r="P261" s="80"/>
      <c r="Q261" s="167"/>
      <c r="R261" s="167"/>
      <c r="S261" s="79"/>
    </row>
    <row r="262" spans="1:19" x14ac:dyDescent="0.2">
      <c r="A262" s="32" t="s">
        <v>78</v>
      </c>
      <c r="B262" s="32">
        <v>7</v>
      </c>
      <c r="C262" s="36" t="str">
        <f t="shared" si="26"/>
        <v>CM-7</v>
      </c>
      <c r="D262" s="78">
        <v>9424</v>
      </c>
      <c r="E262" s="175">
        <v>9424</v>
      </c>
      <c r="G262" s="147">
        <v>8960</v>
      </c>
      <c r="H262" s="147">
        <v>8282.57</v>
      </c>
      <c r="I262" s="147">
        <v>8282.57</v>
      </c>
      <c r="J262" s="147">
        <f t="shared" si="27"/>
        <v>8282.57</v>
      </c>
      <c r="K262" s="147">
        <v>8065</v>
      </c>
      <c r="L262" s="147">
        <f t="shared" si="28"/>
        <v>7881.75</v>
      </c>
      <c r="M262" s="147">
        <v>7881.7507338785172</v>
      </c>
      <c r="N262" s="147">
        <v>7632.9176194833599</v>
      </c>
      <c r="O262" s="40">
        <v>7339.3438648878455</v>
      </c>
      <c r="P262" s="80"/>
      <c r="Q262" s="167"/>
      <c r="R262" s="167"/>
      <c r="S262" s="79"/>
    </row>
    <row r="263" spans="1:19" x14ac:dyDescent="0.2">
      <c r="A263" s="32" t="s">
        <v>78</v>
      </c>
      <c r="B263" s="32">
        <v>8</v>
      </c>
      <c r="C263" s="36" t="str">
        <f t="shared" si="26"/>
        <v>CM-8</v>
      </c>
      <c r="D263" s="78">
        <v>10002</v>
      </c>
      <c r="E263" s="175">
        <v>10002</v>
      </c>
      <c r="G263" s="147">
        <v>9471</v>
      </c>
      <c r="H263" s="147">
        <v>8763.19</v>
      </c>
      <c r="I263" s="147">
        <v>8763.19</v>
      </c>
      <c r="J263" s="147">
        <f t="shared" si="27"/>
        <v>8763.19</v>
      </c>
      <c r="K263" s="147">
        <v>8533</v>
      </c>
      <c r="L263" s="147">
        <f t="shared" si="28"/>
        <v>8341.33</v>
      </c>
      <c r="M263" s="147">
        <v>8341.3299126321635</v>
      </c>
      <c r="N263" s="147">
        <v>8077.9875194965762</v>
      </c>
      <c r="O263" s="40">
        <v>7767.2956918236305</v>
      </c>
      <c r="P263" s="80"/>
      <c r="Q263" s="167"/>
      <c r="R263" s="167"/>
      <c r="S263" s="79"/>
    </row>
    <row r="264" spans="1:19" x14ac:dyDescent="0.2">
      <c r="A264" s="32" t="s">
        <v>78</v>
      </c>
      <c r="B264" s="32">
        <v>9</v>
      </c>
      <c r="C264" s="36" t="str">
        <f t="shared" si="26"/>
        <v>CM-9</v>
      </c>
      <c r="D264" s="78">
        <v>10573</v>
      </c>
      <c r="E264" s="175">
        <v>10573</v>
      </c>
      <c r="G264" s="147">
        <v>9997</v>
      </c>
      <c r="H264" s="147">
        <v>9257.17</v>
      </c>
      <c r="I264" s="147">
        <v>9257.17</v>
      </c>
      <c r="J264" s="147">
        <f t="shared" si="27"/>
        <v>9257.17</v>
      </c>
      <c r="K264" s="147">
        <v>9014</v>
      </c>
      <c r="L264" s="147">
        <f t="shared" si="28"/>
        <v>8809.36</v>
      </c>
      <c r="M264" s="147">
        <v>8809.3597796408103</v>
      </c>
      <c r="N264" s="147">
        <v>8531.2413128421558</v>
      </c>
      <c r="O264" s="40">
        <v>8203.1166469636119</v>
      </c>
      <c r="P264" s="80"/>
      <c r="Q264" s="167"/>
      <c r="R264" s="167"/>
      <c r="S264" s="79"/>
    </row>
    <row r="265" spans="1:19" x14ac:dyDescent="0.2">
      <c r="A265" s="32" t="s">
        <v>78</v>
      </c>
      <c r="B265" s="32">
        <v>10</v>
      </c>
      <c r="C265" s="36" t="str">
        <f t="shared" si="26"/>
        <v>CM-10</v>
      </c>
      <c r="D265" s="78">
        <v>11160</v>
      </c>
      <c r="E265" s="175">
        <v>11160</v>
      </c>
      <c r="G265" s="147">
        <v>10514</v>
      </c>
      <c r="H265" s="147">
        <v>9741.9</v>
      </c>
      <c r="I265" s="147">
        <v>9741.9</v>
      </c>
      <c r="J265" s="147">
        <f t="shared" si="27"/>
        <v>9741.9</v>
      </c>
      <c r="K265" s="147">
        <v>9486</v>
      </c>
      <c r="L265" s="147">
        <f t="shared" si="28"/>
        <v>9271.32</v>
      </c>
      <c r="M265" s="147">
        <v>9271.322791470624</v>
      </c>
      <c r="N265" s="147">
        <v>8978.6197864329115</v>
      </c>
      <c r="O265" s="40">
        <v>8633.2882561854913</v>
      </c>
      <c r="P265" s="80"/>
      <c r="Q265" s="167"/>
      <c r="R265" s="167"/>
      <c r="S265" s="79"/>
    </row>
    <row r="266" spans="1:19" x14ac:dyDescent="0.2">
      <c r="A266" s="32" t="s">
        <v>78</v>
      </c>
      <c r="B266" s="32">
        <v>11</v>
      </c>
      <c r="C266" s="36" t="str">
        <f t="shared" si="26"/>
        <v>CM-11</v>
      </c>
      <c r="D266" s="78">
        <v>11737</v>
      </c>
      <c r="E266" s="175">
        <v>11737</v>
      </c>
      <c r="G266" s="147">
        <v>11033</v>
      </c>
      <c r="H266" s="147">
        <v>10228.69</v>
      </c>
      <c r="I266" s="147">
        <v>10228.69</v>
      </c>
      <c r="J266" s="147">
        <f t="shared" si="27"/>
        <v>10228.69</v>
      </c>
      <c r="K266" s="147">
        <v>9960</v>
      </c>
      <c r="L266" s="147">
        <f t="shared" si="28"/>
        <v>9734.58</v>
      </c>
      <c r="M266" s="147">
        <v>9734.5849923269416</v>
      </c>
      <c r="N266" s="147">
        <v>9427.2564326234187</v>
      </c>
      <c r="O266" s="40">
        <v>9064.6696467532875</v>
      </c>
      <c r="P266" s="80"/>
      <c r="Q266" s="167"/>
      <c r="R266" s="167"/>
      <c r="S266" s="79"/>
    </row>
    <row r="267" spans="1:19" x14ac:dyDescent="0.2">
      <c r="A267" s="32" t="s">
        <v>78</v>
      </c>
      <c r="B267" s="32">
        <v>12</v>
      </c>
      <c r="C267" s="36" t="str">
        <f t="shared" si="26"/>
        <v>CM-12</v>
      </c>
      <c r="D267" s="78">
        <v>12316</v>
      </c>
      <c r="E267" s="175">
        <v>12316</v>
      </c>
      <c r="G267" s="147">
        <v>11549</v>
      </c>
      <c r="H267" s="147">
        <v>10713.42</v>
      </c>
      <c r="I267" s="147">
        <v>10713.42</v>
      </c>
      <c r="J267" s="147">
        <f t="shared" si="27"/>
        <v>10713.42</v>
      </c>
      <c r="K267" s="147">
        <v>10432</v>
      </c>
      <c r="L267" s="147">
        <f t="shared" si="28"/>
        <v>10195.36</v>
      </c>
      <c r="M267" s="147">
        <v>10195.356087618673</v>
      </c>
      <c r="N267" s="147">
        <v>9873.4806194254052</v>
      </c>
      <c r="O267" s="40">
        <v>9493.7313648321197</v>
      </c>
      <c r="P267" s="80"/>
      <c r="Q267" s="167"/>
      <c r="R267" s="167"/>
      <c r="S267" s="79"/>
    </row>
    <row r="268" spans="1:19" x14ac:dyDescent="0.2">
      <c r="A268" s="32" t="s">
        <v>78</v>
      </c>
      <c r="B268" s="32">
        <v>13</v>
      </c>
      <c r="C268" s="36" t="str">
        <f t="shared" si="26"/>
        <v>CM-13</v>
      </c>
      <c r="D268" s="78">
        <v>12892</v>
      </c>
      <c r="E268" s="175">
        <v>12892</v>
      </c>
      <c r="G268" s="147">
        <v>12056</v>
      </c>
      <c r="H268" s="147">
        <v>11188.91</v>
      </c>
      <c r="I268" s="147">
        <v>11188.91</v>
      </c>
      <c r="J268" s="147">
        <f t="shared" si="27"/>
        <v>11188.91</v>
      </c>
      <c r="K268" s="147">
        <v>10895</v>
      </c>
      <c r="L268" s="147">
        <f t="shared" si="28"/>
        <v>10649.98</v>
      </c>
      <c r="M268" s="147">
        <v>10649.976893573896</v>
      </c>
      <c r="N268" s="147">
        <v>10313.748686397343</v>
      </c>
      <c r="O268" s="40">
        <v>9917.0660446128295</v>
      </c>
      <c r="P268" s="80"/>
      <c r="Q268" s="167"/>
      <c r="R268" s="167"/>
      <c r="S268" s="79"/>
    </row>
    <row r="269" spans="1:19" x14ac:dyDescent="0.2">
      <c r="A269" s="32" t="s">
        <v>78</v>
      </c>
      <c r="B269" s="32">
        <v>14</v>
      </c>
      <c r="C269" s="36" t="str">
        <f t="shared" si="26"/>
        <v>CM-14</v>
      </c>
      <c r="D269" s="78">
        <v>13458</v>
      </c>
      <c r="E269" s="175">
        <v>13458</v>
      </c>
      <c r="G269" s="147">
        <v>12579</v>
      </c>
      <c r="H269" s="147">
        <v>11679.81</v>
      </c>
      <c r="I269" s="147">
        <v>11679.81</v>
      </c>
      <c r="J269" s="147">
        <f t="shared" si="27"/>
        <v>11679.81</v>
      </c>
      <c r="K269" s="147">
        <v>11373</v>
      </c>
      <c r="L269" s="147">
        <f t="shared" si="28"/>
        <v>11116.91</v>
      </c>
      <c r="M269" s="147">
        <v>11116.91019736751</v>
      </c>
      <c r="N269" s="147">
        <v>10765.94053589726</v>
      </c>
      <c r="O269" s="40">
        <v>10351.865899901211</v>
      </c>
      <c r="P269" s="80"/>
      <c r="Q269" s="167"/>
      <c r="R269" s="167"/>
      <c r="S269" s="79"/>
    </row>
    <row r="270" spans="1:19" x14ac:dyDescent="0.2">
      <c r="A270" s="32" t="s">
        <v>78</v>
      </c>
      <c r="B270" s="32">
        <v>15</v>
      </c>
      <c r="C270" s="36" t="str">
        <f t="shared" si="26"/>
        <v>CM-15</v>
      </c>
      <c r="D270" s="78">
        <v>14042</v>
      </c>
      <c r="E270" s="175">
        <v>14042</v>
      </c>
      <c r="G270" s="147">
        <v>13112</v>
      </c>
      <c r="H270" s="147">
        <v>12179.95</v>
      </c>
      <c r="I270" s="147">
        <v>12179.95</v>
      </c>
      <c r="J270" s="147">
        <f t="shared" si="27"/>
        <v>12179.95</v>
      </c>
      <c r="K270" s="147">
        <v>11860</v>
      </c>
      <c r="L270" s="147">
        <f t="shared" si="28"/>
        <v>11589.8</v>
      </c>
      <c r="M270" s="147">
        <v>11589.803083851533</v>
      </c>
      <c r="N270" s="147">
        <v>11223.903819341016</v>
      </c>
      <c r="O270" s="40">
        <v>10792.215210904822</v>
      </c>
      <c r="P270" s="80"/>
      <c r="Q270" s="167"/>
      <c r="R270" s="167"/>
      <c r="S270" s="79"/>
    </row>
    <row r="271" spans="1:19" x14ac:dyDescent="0.2">
      <c r="A271" s="32" t="s">
        <v>78</v>
      </c>
      <c r="B271" s="32">
        <v>16</v>
      </c>
      <c r="C271" s="36" t="str">
        <f t="shared" si="26"/>
        <v>CM-16</v>
      </c>
      <c r="D271" s="78">
        <v>14637</v>
      </c>
      <c r="E271" s="175">
        <v>14637</v>
      </c>
      <c r="G271" s="147">
        <v>13624</v>
      </c>
      <c r="H271" s="147">
        <v>12659.54</v>
      </c>
      <c r="I271" s="147">
        <v>12659.54</v>
      </c>
      <c r="J271" s="147">
        <f t="shared" si="27"/>
        <v>12659.54</v>
      </c>
      <c r="K271" s="147">
        <v>12327</v>
      </c>
      <c r="L271" s="147">
        <f t="shared" si="28"/>
        <v>12048.09</v>
      </c>
      <c r="M271" s="147">
        <v>12048.094992744051</v>
      </c>
      <c r="N271" s="147">
        <v>11667.727089622362</v>
      </c>
      <c r="O271" s="40">
        <v>11218.968355406118</v>
      </c>
      <c r="P271" s="80"/>
      <c r="Q271" s="167"/>
      <c r="R271" s="167"/>
      <c r="S271" s="79"/>
    </row>
    <row r="272" spans="1:19" x14ac:dyDescent="0.2">
      <c r="A272" s="32" t="s">
        <v>78</v>
      </c>
      <c r="B272" s="32">
        <v>17</v>
      </c>
      <c r="C272" s="36" t="str">
        <f t="shared" si="26"/>
        <v>CM-17</v>
      </c>
      <c r="D272" s="78">
        <v>15209</v>
      </c>
      <c r="E272" s="175">
        <v>15209</v>
      </c>
      <c r="G272" s="147">
        <v>14142</v>
      </c>
      <c r="H272" s="147">
        <v>13146.33</v>
      </c>
      <c r="I272" s="147">
        <v>13146.33</v>
      </c>
      <c r="J272" s="147">
        <f t="shared" si="27"/>
        <v>13146.33</v>
      </c>
      <c r="K272" s="147">
        <v>12801</v>
      </c>
      <c r="L272" s="147">
        <f t="shared" si="28"/>
        <v>12511.35</v>
      </c>
      <c r="M272" s="147">
        <v>12511.345274434991</v>
      </c>
      <c r="N272" s="147">
        <v>12116.352192944985</v>
      </c>
      <c r="O272" s="40">
        <v>11650.338647062485</v>
      </c>
      <c r="P272" s="80"/>
      <c r="Q272" s="167"/>
      <c r="R272" s="167"/>
      <c r="S272" s="79"/>
    </row>
    <row r="273" spans="1:19" x14ac:dyDescent="0.2">
      <c r="A273" s="32" t="s">
        <v>78</v>
      </c>
      <c r="B273" s="32">
        <v>18</v>
      </c>
      <c r="C273" s="36" t="str">
        <f t="shared" si="26"/>
        <v>CM-18</v>
      </c>
      <c r="D273" s="78">
        <v>15787</v>
      </c>
      <c r="E273" s="175">
        <v>15787</v>
      </c>
      <c r="G273" s="147">
        <v>14671</v>
      </c>
      <c r="H273" s="147">
        <v>13643.39</v>
      </c>
      <c r="I273" s="147">
        <v>13643.39</v>
      </c>
      <c r="J273" s="147">
        <f t="shared" si="27"/>
        <v>13643.39</v>
      </c>
      <c r="K273" s="147">
        <v>13285</v>
      </c>
      <c r="L273" s="147">
        <f t="shared" si="28"/>
        <v>12984.24</v>
      </c>
      <c r="M273" s="147">
        <v>12984.238160919014</v>
      </c>
      <c r="N273" s="147">
        <v>12574.315476388741</v>
      </c>
      <c r="O273" s="40">
        <v>12090.687958066097</v>
      </c>
      <c r="P273" s="80"/>
      <c r="Q273" s="167"/>
      <c r="R273" s="167"/>
      <c r="S273" s="79"/>
    </row>
    <row r="274" spans="1:19" x14ac:dyDescent="0.2">
      <c r="A274" s="32" t="s">
        <v>78</v>
      </c>
      <c r="B274" s="32">
        <v>19</v>
      </c>
      <c r="C274" s="36" t="str">
        <f t="shared" si="26"/>
        <v>CM-19</v>
      </c>
      <c r="D274" s="78">
        <v>16377</v>
      </c>
      <c r="E274" s="175">
        <v>16377</v>
      </c>
      <c r="G274" s="147">
        <v>15173</v>
      </c>
      <c r="H274" s="147">
        <v>14113.74</v>
      </c>
      <c r="I274" s="147">
        <v>14113.74</v>
      </c>
      <c r="J274" s="147">
        <f t="shared" si="27"/>
        <v>14113.74</v>
      </c>
      <c r="K274" s="147">
        <v>13743</v>
      </c>
      <c r="L274" s="147">
        <f t="shared" si="28"/>
        <v>13435.28</v>
      </c>
      <c r="M274" s="147">
        <v>13435.283217259994</v>
      </c>
      <c r="N274" s="147">
        <v>13011.120682994377</v>
      </c>
      <c r="O274" s="40">
        <v>12510.692964417669</v>
      </c>
      <c r="P274" s="80"/>
      <c r="Q274" s="167"/>
      <c r="R274" s="167"/>
      <c r="S274" s="79"/>
    </row>
    <row r="275" spans="1:19" x14ac:dyDescent="0.2">
      <c r="A275" s="32" t="s">
        <v>78</v>
      </c>
      <c r="B275" s="32">
        <v>20</v>
      </c>
      <c r="C275" s="36" t="str">
        <f t="shared" si="26"/>
        <v>CM-20</v>
      </c>
      <c r="D275" s="78">
        <v>16938</v>
      </c>
      <c r="E275" s="175">
        <v>16938</v>
      </c>
      <c r="G275" s="147">
        <v>15699</v>
      </c>
      <c r="H275" s="147">
        <v>14607.72</v>
      </c>
      <c r="I275" s="147">
        <v>14607.72</v>
      </c>
      <c r="J275" s="147">
        <f t="shared" si="27"/>
        <v>14607.72</v>
      </c>
      <c r="K275" s="147">
        <v>14224</v>
      </c>
      <c r="L275" s="147">
        <f t="shared" si="28"/>
        <v>13902.12</v>
      </c>
      <c r="M275" s="147">
        <v>13902.121167730562</v>
      </c>
      <c r="N275" s="147">
        <v>13463.220189551193</v>
      </c>
      <c r="O275" s="40">
        <v>12945.404028414609</v>
      </c>
      <c r="P275" s="80"/>
      <c r="Q275" s="167"/>
      <c r="R275" s="167"/>
      <c r="S275" s="79"/>
    </row>
    <row r="276" spans="1:19" x14ac:dyDescent="0.2">
      <c r="A276" s="32" t="s">
        <v>78</v>
      </c>
      <c r="B276" s="32">
        <v>21</v>
      </c>
      <c r="C276" s="36" t="str">
        <f t="shared" si="26"/>
        <v>CM-21</v>
      </c>
      <c r="D276" s="78">
        <v>17526</v>
      </c>
      <c r="E276" s="175">
        <v>17526</v>
      </c>
      <c r="G276" s="147">
        <v>16218</v>
      </c>
      <c r="H276" s="147">
        <v>15095.53</v>
      </c>
      <c r="I276" s="147">
        <v>15095.53</v>
      </c>
      <c r="J276" s="147">
        <f t="shared" si="27"/>
        <v>15095.53</v>
      </c>
      <c r="K276" s="147">
        <v>14699</v>
      </c>
      <c r="L276" s="147">
        <f t="shared" si="28"/>
        <v>14367.76</v>
      </c>
      <c r="M276" s="147">
        <v>14367.755282497663</v>
      </c>
      <c r="N276" s="147">
        <v>13914.15386645135</v>
      </c>
      <c r="O276" s="40">
        <v>13378.994102357066</v>
      </c>
      <c r="P276" s="80"/>
      <c r="Q276" s="167"/>
      <c r="R276" s="167"/>
      <c r="S276" s="79"/>
    </row>
    <row r="277" spans="1:19" x14ac:dyDescent="0.2">
      <c r="A277" s="32" t="s">
        <v>78</v>
      </c>
      <c r="B277" s="32">
        <v>22</v>
      </c>
      <c r="C277" s="36" t="str">
        <f t="shared" si="26"/>
        <v>CM-22</v>
      </c>
      <c r="D277" s="78">
        <v>18105</v>
      </c>
      <c r="E277" s="175">
        <v>18105</v>
      </c>
      <c r="G277" s="147">
        <v>16733</v>
      </c>
      <c r="H277" s="147">
        <v>15577.18</v>
      </c>
      <c r="I277" s="147">
        <v>15577.18</v>
      </c>
      <c r="J277" s="147">
        <f t="shared" si="27"/>
        <v>15577.18</v>
      </c>
      <c r="K277" s="147">
        <v>15168</v>
      </c>
      <c r="L277" s="147">
        <f t="shared" si="28"/>
        <v>14826.15</v>
      </c>
      <c r="M277" s="147">
        <v>14826.154463878611</v>
      </c>
      <c r="N277" s="147">
        <v>14358.081022543687</v>
      </c>
      <c r="O277" s="40">
        <v>13805.847137061237</v>
      </c>
      <c r="P277" s="80"/>
      <c r="Q277" s="167"/>
      <c r="R277" s="167"/>
      <c r="S277" s="79"/>
    </row>
    <row r="278" spans="1:19" x14ac:dyDescent="0.2">
      <c r="A278" s="32" t="s">
        <v>78</v>
      </c>
      <c r="B278" s="32">
        <v>23</v>
      </c>
      <c r="C278" s="36" t="str">
        <f t="shared" si="26"/>
        <v>CM-23</v>
      </c>
      <c r="D278" s="78">
        <v>18680</v>
      </c>
      <c r="E278" s="175">
        <v>18680</v>
      </c>
      <c r="G278" s="147">
        <v>17257</v>
      </c>
      <c r="H278" s="147">
        <v>16070.13</v>
      </c>
      <c r="I278" s="147">
        <v>16070.13</v>
      </c>
      <c r="J278" s="147">
        <f t="shared" si="27"/>
        <v>16070.13</v>
      </c>
      <c r="K278" s="147">
        <v>15648</v>
      </c>
      <c r="L278" s="147">
        <f t="shared" si="28"/>
        <v>15295.36</v>
      </c>
      <c r="M278" s="147">
        <v>15295.364328259955</v>
      </c>
      <c r="N278" s="147">
        <v>14812.477559810144</v>
      </c>
      <c r="O278" s="40">
        <v>14242.766884432831</v>
      </c>
      <c r="P278" s="80"/>
      <c r="Q278" s="167"/>
      <c r="R278" s="167"/>
      <c r="S278" s="79"/>
    </row>
    <row r="279" spans="1:19" x14ac:dyDescent="0.2">
      <c r="A279" s="32" t="s">
        <v>78</v>
      </c>
      <c r="B279" s="32">
        <v>24</v>
      </c>
      <c r="C279" s="36" t="str">
        <f t="shared" si="26"/>
        <v>CM-24</v>
      </c>
      <c r="D279" s="78">
        <v>19472</v>
      </c>
      <c r="E279" s="175">
        <v>19472</v>
      </c>
      <c r="G279" s="147">
        <v>17775</v>
      </c>
      <c r="H279" s="147">
        <v>16555.89</v>
      </c>
      <c r="I279" s="147">
        <v>16555.89</v>
      </c>
      <c r="J279" s="147">
        <f t="shared" si="27"/>
        <v>16555.89</v>
      </c>
      <c r="K279" s="147">
        <v>16121</v>
      </c>
      <c r="L279" s="147">
        <f t="shared" si="28"/>
        <v>15757.43</v>
      </c>
      <c r="M279" s="147">
        <v>15757.434612578196</v>
      </c>
      <c r="N279" s="147">
        <v>15259.959919211889</v>
      </c>
      <c r="O279" s="40">
        <v>14673.038383857585</v>
      </c>
      <c r="P279" s="80"/>
      <c r="Q279" s="167"/>
      <c r="R279" s="167"/>
      <c r="S279" s="79"/>
    </row>
    <row r="280" spans="1:19" x14ac:dyDescent="0.2">
      <c r="A280" s="32" t="s">
        <v>78</v>
      </c>
      <c r="B280" s="32">
        <v>25</v>
      </c>
      <c r="C280" s="36" t="str">
        <f t="shared" si="26"/>
        <v>CM-25</v>
      </c>
      <c r="D280" s="78">
        <v>20040</v>
      </c>
      <c r="E280" s="175">
        <v>20040</v>
      </c>
      <c r="G280" s="147">
        <v>18293</v>
      </c>
      <c r="H280" s="147">
        <v>17042.68</v>
      </c>
      <c r="I280" s="147">
        <v>17042.68</v>
      </c>
      <c r="J280" s="147">
        <f t="shared" si="27"/>
        <v>17042.68</v>
      </c>
      <c r="K280" s="147">
        <v>16595</v>
      </c>
      <c r="L280" s="147">
        <f t="shared" si="28"/>
        <v>16219.4</v>
      </c>
      <c r="M280" s="147">
        <v>16219.397624408008</v>
      </c>
      <c r="N280" s="147">
        <v>15707.338392802641</v>
      </c>
      <c r="O280" s="40">
        <v>15103.209993079463</v>
      </c>
      <c r="P280" s="80"/>
      <c r="Q280" s="167"/>
      <c r="R280" s="167"/>
      <c r="S280" s="79"/>
    </row>
    <row r="281" spans="1:19" x14ac:dyDescent="0.2">
      <c r="A281" s="32" t="s">
        <v>78</v>
      </c>
      <c r="B281" s="32">
        <v>26</v>
      </c>
      <c r="C281" s="36" t="str">
        <f t="shared" si="26"/>
        <v>CM-26</v>
      </c>
      <c r="D281" s="78">
        <v>20617</v>
      </c>
      <c r="E281" s="175">
        <v>20617</v>
      </c>
      <c r="G281" s="147">
        <v>18820</v>
      </c>
      <c r="H281" s="147">
        <v>17536.66</v>
      </c>
      <c r="I281" s="147">
        <v>17536.66</v>
      </c>
      <c r="J281" s="147">
        <f t="shared" si="27"/>
        <v>17536.66</v>
      </c>
      <c r="K281" s="147">
        <v>17076</v>
      </c>
      <c r="L281" s="147">
        <f t="shared" si="28"/>
        <v>16688.62</v>
      </c>
      <c r="M281" s="147">
        <v>16688.619407954735</v>
      </c>
      <c r="N281" s="147">
        <v>16161.746472936991</v>
      </c>
      <c r="O281" s="40">
        <v>15540.140839362492</v>
      </c>
      <c r="P281" s="80"/>
      <c r="Q281" s="167"/>
      <c r="R281" s="167"/>
      <c r="S281" s="79"/>
    </row>
    <row r="282" spans="1:19" x14ac:dyDescent="0.2">
      <c r="A282" s="32" t="s">
        <v>78</v>
      </c>
      <c r="B282" s="32">
        <v>27</v>
      </c>
      <c r="C282" s="36" t="str">
        <f t="shared" si="26"/>
        <v>CM-27</v>
      </c>
      <c r="D282" s="78">
        <v>21176</v>
      </c>
      <c r="E282" s="175">
        <v>21176</v>
      </c>
      <c r="G282" s="147">
        <v>19330</v>
      </c>
      <c r="H282" s="147">
        <v>18015.23</v>
      </c>
      <c r="I282" s="147">
        <v>18015.23</v>
      </c>
      <c r="J282" s="147">
        <f t="shared" si="27"/>
        <v>18015.23</v>
      </c>
      <c r="K282" s="147">
        <v>17542</v>
      </c>
      <c r="L282" s="147">
        <f t="shared" si="28"/>
        <v>17145.810000000001</v>
      </c>
      <c r="M282" s="147">
        <v>17145.814753632218</v>
      </c>
      <c r="N282" s="147">
        <v>16604.50779937267</v>
      </c>
      <c r="O282" s="40">
        <v>15965.872884012182</v>
      </c>
      <c r="P282" s="80"/>
      <c r="Q282" s="167"/>
      <c r="R282" s="167"/>
      <c r="S282" s="79"/>
    </row>
    <row r="283" spans="1:19" x14ac:dyDescent="0.2">
      <c r="A283" s="32" t="s">
        <v>78</v>
      </c>
      <c r="B283" s="32">
        <v>28</v>
      </c>
      <c r="C283" s="36" t="str">
        <f t="shared" si="26"/>
        <v>CM-28</v>
      </c>
      <c r="D283" s="78">
        <v>21745</v>
      </c>
      <c r="E283" s="175">
        <v>21745</v>
      </c>
      <c r="G283" s="147">
        <v>19850</v>
      </c>
      <c r="H283" s="147">
        <v>18503.04</v>
      </c>
      <c r="I283" s="147">
        <v>18503.04</v>
      </c>
      <c r="J283" s="147">
        <f t="shared" si="27"/>
        <v>18503.04</v>
      </c>
      <c r="K283" s="147">
        <v>18017</v>
      </c>
      <c r="L283" s="147">
        <f t="shared" si="28"/>
        <v>17608.98</v>
      </c>
      <c r="M283" s="147">
        <v>17608.981601165495</v>
      </c>
      <c r="N283" s="147">
        <v>17053.05210262008</v>
      </c>
      <c r="O283" s="40">
        <v>16397.16548328854</v>
      </c>
      <c r="P283" s="80"/>
      <c r="Q283" s="167"/>
      <c r="R283" s="167"/>
      <c r="S283" s="79"/>
    </row>
    <row r="284" spans="1:19" x14ac:dyDescent="0.2">
      <c r="A284" s="32" t="s">
        <v>78</v>
      </c>
      <c r="B284" s="32">
        <v>29</v>
      </c>
      <c r="C284" s="36" t="str">
        <f t="shared" si="26"/>
        <v>CM-29</v>
      </c>
      <c r="D284" s="78">
        <v>22313</v>
      </c>
      <c r="E284" s="175">
        <v>22313</v>
      </c>
      <c r="G284" s="147">
        <v>20368</v>
      </c>
      <c r="H284" s="147">
        <v>18988.8</v>
      </c>
      <c r="I284" s="147">
        <v>18988.8</v>
      </c>
      <c r="J284" s="147">
        <f t="shared" si="27"/>
        <v>18988.8</v>
      </c>
      <c r="K284" s="147">
        <v>18490</v>
      </c>
      <c r="L284" s="147">
        <f t="shared" si="28"/>
        <v>18073.419999999998</v>
      </c>
      <c r="M284" s="147">
        <v>18073.423799394513</v>
      </c>
      <c r="N284" s="147">
        <v>17502.831492731468</v>
      </c>
      <c r="O284" s="40">
        <v>16829.645666087948</v>
      </c>
      <c r="P284" s="80"/>
      <c r="Q284" s="167"/>
      <c r="R284" s="167"/>
      <c r="S284" s="79"/>
    </row>
    <row r="285" spans="1:19" x14ac:dyDescent="0.2">
      <c r="A285" s="32" t="s">
        <v>78</v>
      </c>
      <c r="B285" s="32">
        <v>30</v>
      </c>
      <c r="C285" s="36" t="str">
        <f t="shared" si="26"/>
        <v>CM-30</v>
      </c>
      <c r="D285" s="78">
        <v>23171</v>
      </c>
      <c r="E285" s="175">
        <v>23171</v>
      </c>
      <c r="G285" s="147">
        <v>21152</v>
      </c>
      <c r="H285" s="147">
        <v>19725.14</v>
      </c>
      <c r="I285" s="147">
        <v>19725.14</v>
      </c>
      <c r="J285" s="147">
        <f t="shared" si="27"/>
        <v>19725.14</v>
      </c>
      <c r="K285" s="147">
        <v>19207</v>
      </c>
      <c r="L285" s="147">
        <f t="shared" si="28"/>
        <v>18772.48</v>
      </c>
      <c r="M285" s="147">
        <v>18772.482848979591</v>
      </c>
      <c r="N285" s="147">
        <v>18179.820694343976</v>
      </c>
      <c r="O285" s="40">
        <v>17480.596821484593</v>
      </c>
      <c r="P285" s="80"/>
      <c r="Q285" s="167"/>
      <c r="R285" s="167"/>
      <c r="S285" s="79"/>
    </row>
    <row r="286" spans="1:19" x14ac:dyDescent="0.2">
      <c r="C286" s="36"/>
      <c r="D286" s="147"/>
      <c r="O286" s="148"/>
      <c r="P286" s="80"/>
      <c r="Q286" s="167"/>
      <c r="R286" s="167"/>
      <c r="S286" s="79"/>
    </row>
    <row r="287" spans="1:19" x14ac:dyDescent="0.2">
      <c r="C287" s="36"/>
      <c r="D287" s="147"/>
      <c r="O287" s="148"/>
      <c r="P287" s="80"/>
      <c r="Q287" s="167"/>
      <c r="R287" s="167"/>
      <c r="S287" s="79"/>
    </row>
    <row r="288" spans="1:19" x14ac:dyDescent="0.2">
      <c r="A288" s="32" t="s">
        <v>73</v>
      </c>
      <c r="B288" s="32">
        <v>5</v>
      </c>
      <c r="C288" s="36" t="str">
        <f t="shared" si="26"/>
        <v>MT-5</v>
      </c>
      <c r="D288" s="78">
        <v>7781</v>
      </c>
      <c r="E288" s="175">
        <v>7781</v>
      </c>
      <c r="G288" s="147">
        <v>7395</v>
      </c>
      <c r="H288" s="147">
        <v>6815.02</v>
      </c>
      <c r="I288" s="147">
        <v>6815.02</v>
      </c>
      <c r="J288" s="147">
        <f t="shared" ref="J288:J290" si="29">ROUND((K288/102.31%*105.07%),2)</f>
        <v>6815.02</v>
      </c>
      <c r="K288" s="147">
        <v>6636</v>
      </c>
      <c r="L288" s="147">
        <f t="shared" ref="L288:L290" si="30">ROUND(M288,2)</f>
        <v>6486</v>
      </c>
      <c r="M288" s="147">
        <v>6486</v>
      </c>
      <c r="N288" s="147">
        <f>+F288+125</f>
        <v>125</v>
      </c>
      <c r="O288" s="40"/>
      <c r="P288" s="80"/>
      <c r="Q288" s="167"/>
      <c r="R288" s="167"/>
      <c r="S288" s="79"/>
    </row>
    <row r="289" spans="1:19" x14ac:dyDescent="0.2">
      <c r="A289" s="32" t="s">
        <v>73</v>
      </c>
      <c r="B289" s="32">
        <v>9</v>
      </c>
      <c r="C289" s="36" t="str">
        <f t="shared" si="26"/>
        <v>MT-9</v>
      </c>
      <c r="D289" s="78">
        <v>9966</v>
      </c>
      <c r="E289" s="175">
        <v>9966</v>
      </c>
      <c r="G289" s="147">
        <v>9471</v>
      </c>
      <c r="H289" s="147">
        <v>8763.19</v>
      </c>
      <c r="I289" s="147">
        <v>8763.19</v>
      </c>
      <c r="J289" s="147">
        <f t="shared" si="29"/>
        <v>8763.19</v>
      </c>
      <c r="K289" s="147">
        <v>8533</v>
      </c>
      <c r="L289" s="147">
        <f t="shared" si="30"/>
        <v>8340</v>
      </c>
      <c r="M289" s="147">
        <v>8340</v>
      </c>
      <c r="N289" s="147">
        <f t="shared" ref="N289:N290" si="31">+F289+125</f>
        <v>125</v>
      </c>
      <c r="O289" s="40"/>
      <c r="P289" s="80"/>
      <c r="Q289" s="167"/>
      <c r="R289" s="167"/>
      <c r="S289" s="79"/>
    </row>
    <row r="290" spans="1:19" x14ac:dyDescent="0.2">
      <c r="A290" s="32" t="s">
        <v>73</v>
      </c>
      <c r="B290" s="32">
        <v>13</v>
      </c>
      <c r="C290" s="32" t="str">
        <f t="shared" si="26"/>
        <v>MT-13</v>
      </c>
      <c r="D290" s="78">
        <v>12153</v>
      </c>
      <c r="E290" s="175">
        <v>12153</v>
      </c>
      <c r="G290" s="147">
        <v>11549</v>
      </c>
      <c r="H290" s="147">
        <v>10713.42</v>
      </c>
      <c r="I290" s="147">
        <v>10713.42</v>
      </c>
      <c r="J290" s="147">
        <f t="shared" si="29"/>
        <v>10713.42</v>
      </c>
      <c r="K290" s="147">
        <v>10432</v>
      </c>
      <c r="L290" s="147">
        <f t="shared" si="30"/>
        <v>10196</v>
      </c>
      <c r="M290" s="147">
        <v>10196</v>
      </c>
      <c r="N290" s="147">
        <f t="shared" si="31"/>
        <v>125</v>
      </c>
      <c r="O290" s="40"/>
      <c r="P290" s="80"/>
      <c r="Q290" s="167"/>
      <c r="R290" s="167"/>
      <c r="S290" s="79"/>
    </row>
    <row r="291" spans="1:19" x14ac:dyDescent="0.2">
      <c r="P291" s="80"/>
      <c r="Q291" s="167"/>
      <c r="R291" s="167"/>
      <c r="S291" s="79"/>
    </row>
    <row r="292" spans="1:19" x14ac:dyDescent="0.2">
      <c r="B292" s="32" t="s">
        <v>8</v>
      </c>
      <c r="P292" s="80"/>
      <c r="Q292" s="167"/>
      <c r="R292" s="167"/>
      <c r="S292" s="79"/>
    </row>
    <row r="293" spans="1:19" x14ac:dyDescent="0.2">
      <c r="A293" s="32" t="s">
        <v>34</v>
      </c>
      <c r="B293" s="32">
        <v>34</v>
      </c>
      <c r="C293" s="36" t="str">
        <f t="shared" ref="C293:C350" si="32">CONCATENATE(A293,"-",B293)</f>
        <v>UB-34</v>
      </c>
      <c r="D293" s="78">
        <f>+E293*103%</f>
        <v>4829.6493999999993</v>
      </c>
      <c r="E293" s="175">
        <v>4688.9799999999996</v>
      </c>
      <c r="F293" s="147">
        <v>4639.3388310528007</v>
      </c>
      <c r="G293" s="147">
        <v>4286.9514240000008</v>
      </c>
      <c r="H293" s="147">
        <v>4023.04</v>
      </c>
      <c r="I293" s="147">
        <v>4023.04</v>
      </c>
      <c r="J293" s="147">
        <f t="shared" ref="J293:J350" si="33">ROUND((K293/102.31%*105.07%),2)</f>
        <v>4023.04</v>
      </c>
      <c r="K293" s="147">
        <v>3917.3578210000005</v>
      </c>
      <c r="L293" s="147">
        <f t="shared" ref="L293:L350" si="34">ROUND(M293,2)</f>
        <v>3828.91</v>
      </c>
      <c r="M293" s="147">
        <v>3828.9147045559539</v>
      </c>
      <c r="N293" s="147">
        <v>3708.0328341622644</v>
      </c>
      <c r="O293" s="40">
        <v>3565.4161866944851</v>
      </c>
      <c r="P293" s="80"/>
      <c r="Q293" s="167"/>
      <c r="R293" s="167"/>
      <c r="S293" s="79"/>
    </row>
    <row r="294" spans="1:19" x14ac:dyDescent="0.2">
      <c r="A294" s="32" t="s">
        <v>34</v>
      </c>
      <c r="B294" s="32">
        <v>35</v>
      </c>
      <c r="C294" s="36" t="str">
        <f t="shared" si="32"/>
        <v>UB-35</v>
      </c>
      <c r="D294" s="78">
        <f t="shared" ref="D294:D350" si="35">+E294*103%</f>
        <v>4881.1906000000008</v>
      </c>
      <c r="E294" s="175">
        <v>4739.0200000000004</v>
      </c>
      <c r="F294" s="147">
        <v>4688.8569092736006</v>
      </c>
      <c r="G294" s="147">
        <v>4332.7082880000007</v>
      </c>
      <c r="H294" s="147">
        <v>4065.98</v>
      </c>
      <c r="I294" s="147">
        <v>4065.98</v>
      </c>
      <c r="J294" s="147">
        <f t="shared" si="33"/>
        <v>4065.98</v>
      </c>
      <c r="K294" s="147">
        <v>3959.1719180000005</v>
      </c>
      <c r="L294" s="147">
        <f t="shared" si="34"/>
        <v>3869.78</v>
      </c>
      <c r="M294" s="147">
        <v>3869.776238702003</v>
      </c>
      <c r="N294" s="147">
        <v>3747.6043373058328</v>
      </c>
      <c r="O294" s="40">
        <v>3603.465708947916</v>
      </c>
      <c r="P294" s="80"/>
      <c r="Q294" s="167"/>
      <c r="R294" s="167"/>
      <c r="S294" s="79"/>
    </row>
    <row r="295" spans="1:19" x14ac:dyDescent="0.2">
      <c r="A295" s="32" t="s">
        <v>34</v>
      </c>
      <c r="B295" s="32">
        <v>36</v>
      </c>
      <c r="C295" s="36" t="str">
        <f t="shared" si="32"/>
        <v>UB-36</v>
      </c>
      <c r="D295" s="78">
        <f t="shared" si="35"/>
        <v>4929.9611000000004</v>
      </c>
      <c r="E295" s="175">
        <v>4786.37</v>
      </c>
      <c r="F295" s="147">
        <v>4735.6995813120011</v>
      </c>
      <c r="G295" s="147">
        <v>4375.9929600000005</v>
      </c>
      <c r="H295" s="147">
        <v>4106.6000000000004</v>
      </c>
      <c r="I295" s="147">
        <v>4106.6000000000004</v>
      </c>
      <c r="J295" s="147">
        <f t="shared" si="33"/>
        <v>4106.6000000000004</v>
      </c>
      <c r="K295" s="147">
        <v>3998.7249640000005</v>
      </c>
      <c r="L295" s="147">
        <f t="shared" si="34"/>
        <v>3908.44</v>
      </c>
      <c r="M295" s="147">
        <v>3908.4411701454023</v>
      </c>
      <c r="N295" s="147">
        <v>3785.0485862341684</v>
      </c>
      <c r="O295" s="40">
        <v>3639.4697944559312</v>
      </c>
      <c r="P295" s="80"/>
      <c r="Q295" s="167"/>
      <c r="R295" s="167"/>
      <c r="S295" s="79"/>
    </row>
    <row r="296" spans="1:19" x14ac:dyDescent="0.2">
      <c r="A296" s="32" t="s">
        <v>34</v>
      </c>
      <c r="B296" s="32">
        <v>37</v>
      </c>
      <c r="C296" s="36" t="str">
        <f t="shared" si="32"/>
        <v>UB-37</v>
      </c>
      <c r="D296" s="78">
        <f t="shared" si="35"/>
        <v>4976.0742</v>
      </c>
      <c r="E296" s="175">
        <v>4831.1400000000003</v>
      </c>
      <c r="F296" s="147">
        <v>4779.9821664000001</v>
      </c>
      <c r="G296" s="147">
        <v>4416.9120000000003</v>
      </c>
      <c r="H296" s="147">
        <v>4145</v>
      </c>
      <c r="I296" s="147">
        <v>4145</v>
      </c>
      <c r="J296" s="147">
        <f t="shared" si="33"/>
        <v>4145</v>
      </c>
      <c r="K296" s="147">
        <v>4036.1192690000003</v>
      </c>
      <c r="L296" s="147">
        <f t="shared" si="34"/>
        <v>3944.99</v>
      </c>
      <c r="M296" s="147">
        <v>3944.9921667298008</v>
      </c>
      <c r="N296" s="147">
        <v>3820.4456389016086</v>
      </c>
      <c r="O296" s="40">
        <v>3673.5054220207776</v>
      </c>
      <c r="P296" s="80"/>
      <c r="Q296" s="167"/>
      <c r="R296" s="167"/>
      <c r="S296" s="79"/>
    </row>
    <row r="297" spans="1:19" x14ac:dyDescent="0.2">
      <c r="A297" s="32" t="s">
        <v>34</v>
      </c>
      <c r="B297" s="32">
        <v>38</v>
      </c>
      <c r="C297" s="36" t="str">
        <f t="shared" si="32"/>
        <v>UB-38</v>
      </c>
      <c r="D297" s="78">
        <f t="shared" si="35"/>
        <v>5035.7318000000005</v>
      </c>
      <c r="E297" s="175">
        <v>4889.0600000000004</v>
      </c>
      <c r="F297" s="147">
        <v>4837.3188885504005</v>
      </c>
      <c r="G297" s="147">
        <v>4469.8936320000003</v>
      </c>
      <c r="H297" s="147">
        <v>4194.72</v>
      </c>
      <c r="I297" s="147">
        <v>4194.72</v>
      </c>
      <c r="J297" s="147">
        <f t="shared" si="33"/>
        <v>4194.72</v>
      </c>
      <c r="K297" s="147">
        <v>4084.5323610000005</v>
      </c>
      <c r="L297" s="147">
        <f t="shared" si="34"/>
        <v>3992.31</v>
      </c>
      <c r="M297" s="147">
        <v>3992.3136023723496</v>
      </c>
      <c r="N297" s="147">
        <v>3866.2730993340592</v>
      </c>
      <c r="O297" s="40">
        <v>3717.5702878212105</v>
      </c>
      <c r="P297" s="80"/>
      <c r="Q297" s="167"/>
      <c r="R297" s="167"/>
      <c r="S297" s="79"/>
    </row>
    <row r="298" spans="1:19" x14ac:dyDescent="0.2">
      <c r="A298" s="32" t="s">
        <v>34</v>
      </c>
      <c r="B298" s="32">
        <v>39</v>
      </c>
      <c r="C298" s="36" t="str">
        <f t="shared" si="32"/>
        <v>UB-39</v>
      </c>
      <c r="D298" s="78">
        <f t="shared" si="35"/>
        <v>5092.7011000000002</v>
      </c>
      <c r="E298" s="175">
        <v>4944.37</v>
      </c>
      <c r="F298" s="147">
        <v>4892.0263322112014</v>
      </c>
      <c r="G298" s="147">
        <v>4520.4456960000007</v>
      </c>
      <c r="H298" s="147">
        <v>4242.16</v>
      </c>
      <c r="I298" s="147">
        <v>4242.16</v>
      </c>
      <c r="J298" s="147">
        <f t="shared" si="33"/>
        <v>4242.16</v>
      </c>
      <c r="K298" s="147">
        <v>4130.7253260000007</v>
      </c>
      <c r="L298" s="147">
        <f t="shared" si="34"/>
        <v>4037.46</v>
      </c>
      <c r="M298" s="147">
        <v>4037.4620546961482</v>
      </c>
      <c r="N298" s="147">
        <v>3909.9961792525164</v>
      </c>
      <c r="O298" s="40">
        <v>3759.6117108197273</v>
      </c>
      <c r="P298" s="80"/>
      <c r="Q298" s="167"/>
      <c r="R298" s="167"/>
      <c r="S298" s="79"/>
    </row>
    <row r="299" spans="1:19" x14ac:dyDescent="0.2">
      <c r="A299" s="32" t="s">
        <v>34</v>
      </c>
      <c r="B299" s="32">
        <v>40</v>
      </c>
      <c r="C299" s="36" t="str">
        <f t="shared" si="32"/>
        <v>UB-40</v>
      </c>
      <c r="D299" s="78">
        <f t="shared" si="35"/>
        <v>5136.0434999999998</v>
      </c>
      <c r="E299" s="175">
        <v>4986.45</v>
      </c>
      <c r="F299" s="147">
        <v>4933.6796388096</v>
      </c>
      <c r="G299" s="147">
        <v>4558.935168</v>
      </c>
      <c r="H299" s="147">
        <v>4278.28</v>
      </c>
      <c r="I299" s="147">
        <v>4278.28</v>
      </c>
      <c r="J299" s="147">
        <f t="shared" si="33"/>
        <v>4278.28</v>
      </c>
      <c r="K299" s="147">
        <v>4165.8995040000009</v>
      </c>
      <c r="L299" s="147">
        <f t="shared" si="34"/>
        <v>4071.84</v>
      </c>
      <c r="M299" s="147">
        <v>4071.8400679617989</v>
      </c>
      <c r="N299" s="147">
        <v>3943.2888514059646</v>
      </c>
      <c r="O299" s="40">
        <v>3791.623895582658</v>
      </c>
      <c r="P299" s="80"/>
      <c r="Q299" s="167"/>
      <c r="R299" s="167"/>
      <c r="S299" s="79"/>
    </row>
    <row r="300" spans="1:19" x14ac:dyDescent="0.2">
      <c r="A300" s="32" t="s">
        <v>34</v>
      </c>
      <c r="B300" s="32">
        <v>41</v>
      </c>
      <c r="C300" s="36" t="str">
        <f t="shared" si="32"/>
        <v>UB-41</v>
      </c>
      <c r="D300" s="78">
        <f t="shared" si="35"/>
        <v>5187.5538000000006</v>
      </c>
      <c r="E300" s="175">
        <v>5036.46</v>
      </c>
      <c r="F300" s="147">
        <v>4983.1515893376018</v>
      </c>
      <c r="G300" s="147">
        <v>4604.6494080000011</v>
      </c>
      <c r="H300" s="147">
        <v>4321.18</v>
      </c>
      <c r="I300" s="147">
        <v>4321.18</v>
      </c>
      <c r="J300" s="147">
        <f t="shared" si="33"/>
        <v>4321.18</v>
      </c>
      <c r="K300" s="147">
        <v>4207.6726770000005</v>
      </c>
      <c r="L300" s="147">
        <f t="shared" si="34"/>
        <v>4112.67</v>
      </c>
      <c r="M300" s="147">
        <v>4112.6661730319965</v>
      </c>
      <c r="N300" s="147">
        <v>3982.826043997673</v>
      </c>
      <c r="O300" s="40">
        <v>3829.6404269208392</v>
      </c>
      <c r="P300" s="80"/>
      <c r="Q300" s="167"/>
      <c r="R300" s="167"/>
      <c r="S300" s="79"/>
    </row>
    <row r="301" spans="1:19" x14ac:dyDescent="0.2">
      <c r="A301" s="32" t="s">
        <v>34</v>
      </c>
      <c r="B301" s="32">
        <v>42</v>
      </c>
      <c r="C301" s="36" t="str">
        <f t="shared" si="32"/>
        <v>UB-42</v>
      </c>
      <c r="D301" s="78">
        <f t="shared" si="35"/>
        <v>5230.9889000000003</v>
      </c>
      <c r="E301" s="175">
        <v>5078.63</v>
      </c>
      <c r="F301" s="147">
        <v>5024.8510236288012</v>
      </c>
      <c r="G301" s="147">
        <v>4643.181504000001</v>
      </c>
      <c r="H301" s="147">
        <v>4357.34</v>
      </c>
      <c r="I301" s="147">
        <v>4357.34</v>
      </c>
      <c r="J301" s="147">
        <f t="shared" si="33"/>
        <v>4357.34</v>
      </c>
      <c r="K301" s="147">
        <v>4242.8775480000004</v>
      </c>
      <c r="L301" s="147">
        <f t="shared" si="34"/>
        <v>4147.08</v>
      </c>
      <c r="M301" s="147">
        <v>4147.0796153734973</v>
      </c>
      <c r="N301" s="147">
        <v>4016.1530267029802</v>
      </c>
      <c r="O301" s="40">
        <v>3861.6856025990191</v>
      </c>
      <c r="P301" s="80"/>
      <c r="Q301" s="167"/>
      <c r="R301" s="167"/>
      <c r="S301" s="79"/>
    </row>
    <row r="302" spans="1:19" x14ac:dyDescent="0.2">
      <c r="A302" s="32" t="s">
        <v>34</v>
      </c>
      <c r="B302" s="32">
        <v>43</v>
      </c>
      <c r="C302" s="36" t="str">
        <f t="shared" si="32"/>
        <v>UB-43</v>
      </c>
      <c r="D302" s="78">
        <f t="shared" si="35"/>
        <v>5279.7903000000006</v>
      </c>
      <c r="E302" s="175">
        <v>5126.01</v>
      </c>
      <c r="F302" s="147">
        <v>5071.7282914368006</v>
      </c>
      <c r="G302" s="147">
        <v>4686.4981440000001</v>
      </c>
      <c r="H302" s="147">
        <v>4397.99</v>
      </c>
      <c r="I302" s="147">
        <v>4397.99</v>
      </c>
      <c r="J302" s="147">
        <f t="shared" si="33"/>
        <v>4397.99</v>
      </c>
      <c r="K302" s="147">
        <v>4282.461287000001</v>
      </c>
      <c r="L302" s="147">
        <f t="shared" si="34"/>
        <v>4185.7700000000004</v>
      </c>
      <c r="M302" s="147">
        <v>4185.7681662007953</v>
      </c>
      <c r="N302" s="147">
        <v>4053.6201493325539</v>
      </c>
      <c r="O302" s="40">
        <v>3897.7116820505325</v>
      </c>
      <c r="P302" s="80"/>
      <c r="Q302" s="167"/>
      <c r="R302" s="167"/>
      <c r="S302" s="79"/>
    </row>
    <row r="303" spans="1:19" x14ac:dyDescent="0.2">
      <c r="A303" s="32" t="s">
        <v>34</v>
      </c>
      <c r="B303" s="32">
        <v>44</v>
      </c>
      <c r="C303" s="36" t="str">
        <f t="shared" si="32"/>
        <v>UB-44</v>
      </c>
      <c r="D303" s="78">
        <f t="shared" si="35"/>
        <v>5344.8347999999996</v>
      </c>
      <c r="E303" s="175">
        <v>5189.16</v>
      </c>
      <c r="F303" s="147">
        <v>5134.2197832576003</v>
      </c>
      <c r="G303" s="147">
        <v>4744.2430080000004</v>
      </c>
      <c r="H303" s="147">
        <v>4452.18</v>
      </c>
      <c r="I303" s="147">
        <v>4452.18</v>
      </c>
      <c r="J303" s="147">
        <f t="shared" si="33"/>
        <v>4452.18</v>
      </c>
      <c r="K303" s="147">
        <v>4335.2327850000011</v>
      </c>
      <c r="L303" s="147">
        <f t="shared" si="34"/>
        <v>4237.3500000000004</v>
      </c>
      <c r="M303" s="147">
        <v>4237.3529006371955</v>
      </c>
      <c r="N303" s="147">
        <v>4103.5763128386552</v>
      </c>
      <c r="O303" s="40">
        <v>3945.746454652553</v>
      </c>
      <c r="P303" s="80"/>
      <c r="Q303" s="167"/>
      <c r="R303" s="167"/>
      <c r="S303" s="79"/>
    </row>
    <row r="304" spans="1:19" x14ac:dyDescent="0.2">
      <c r="A304" s="32" t="s">
        <v>34</v>
      </c>
      <c r="B304" s="32">
        <v>45</v>
      </c>
      <c r="C304" s="36" t="str">
        <f t="shared" si="32"/>
        <v>UB-45</v>
      </c>
      <c r="D304" s="78">
        <f t="shared" si="35"/>
        <v>5393.6980000000003</v>
      </c>
      <c r="E304" s="175">
        <v>5236.6000000000004</v>
      </c>
      <c r="F304" s="147">
        <v>5181.1662426048015</v>
      </c>
      <c r="G304" s="147">
        <v>4787.6235840000008</v>
      </c>
      <c r="H304" s="147">
        <v>4492.8900000000003</v>
      </c>
      <c r="I304" s="147">
        <v>4492.8900000000003</v>
      </c>
      <c r="J304" s="147">
        <f t="shared" si="33"/>
        <v>4492.8900000000003</v>
      </c>
      <c r="K304" s="147">
        <v>4374.8676790000009</v>
      </c>
      <c r="L304" s="147">
        <f t="shared" si="34"/>
        <v>4276.09</v>
      </c>
      <c r="M304" s="147">
        <v>4276.0886902322927</v>
      </c>
      <c r="N304" s="147">
        <v>4141.0891828707081</v>
      </c>
      <c r="O304" s="40">
        <v>3981.8165219910652</v>
      </c>
      <c r="P304" s="80"/>
      <c r="Q304" s="167"/>
      <c r="R304" s="167"/>
      <c r="S304" s="79"/>
    </row>
    <row r="305" spans="1:19" x14ac:dyDescent="0.2">
      <c r="A305" s="32" t="s">
        <v>34</v>
      </c>
      <c r="B305" s="32">
        <v>46</v>
      </c>
      <c r="C305" s="36" t="str">
        <f t="shared" si="32"/>
        <v>UB-46</v>
      </c>
      <c r="D305" s="78">
        <f t="shared" si="35"/>
        <v>5439.7905000000001</v>
      </c>
      <c r="E305" s="175">
        <v>5281.35</v>
      </c>
      <c r="F305" s="147">
        <v>5225.4488276928005</v>
      </c>
      <c r="G305" s="147">
        <v>4828.5426240000006</v>
      </c>
      <c r="H305" s="147">
        <v>4531.29</v>
      </c>
      <c r="I305" s="147">
        <v>4531.29</v>
      </c>
      <c r="J305" s="147">
        <f t="shared" si="33"/>
        <v>4531.29</v>
      </c>
      <c r="K305" s="147">
        <v>4412.2619840000007</v>
      </c>
      <c r="L305" s="147">
        <f t="shared" si="34"/>
        <v>4312.6400000000003</v>
      </c>
      <c r="M305" s="147">
        <v>4312.6396868166921</v>
      </c>
      <c r="N305" s="147">
        <v>4176.4862355381483</v>
      </c>
      <c r="O305" s="40">
        <v>4015.8521495559121</v>
      </c>
      <c r="P305" s="80"/>
      <c r="Q305" s="167"/>
      <c r="R305" s="167"/>
      <c r="S305" s="79"/>
    </row>
    <row r="306" spans="1:19" x14ac:dyDescent="0.2">
      <c r="A306" s="32" t="s">
        <v>34</v>
      </c>
      <c r="B306" s="32">
        <v>47</v>
      </c>
      <c r="C306" s="36" t="str">
        <f t="shared" si="32"/>
        <v>UB-47</v>
      </c>
      <c r="D306" s="78">
        <f t="shared" si="35"/>
        <v>5502.1673000000001</v>
      </c>
      <c r="E306" s="175">
        <v>5341.91</v>
      </c>
      <c r="F306" s="147">
        <v>5285.3571687168005</v>
      </c>
      <c r="G306" s="147">
        <v>4883.9005440000001</v>
      </c>
      <c r="H306" s="147">
        <v>4583.24</v>
      </c>
      <c r="I306" s="147">
        <v>4583.24</v>
      </c>
      <c r="J306" s="147">
        <f t="shared" si="33"/>
        <v>4583.24</v>
      </c>
      <c r="K306" s="147">
        <v>4462.8440480000008</v>
      </c>
      <c r="L306" s="147">
        <f t="shared" si="34"/>
        <v>4362.08</v>
      </c>
      <c r="M306" s="147">
        <v>4362.0750573182422</v>
      </c>
      <c r="N306" s="147">
        <v>4224.3608922314952</v>
      </c>
      <c r="O306" s="40">
        <v>4061.8854732995142</v>
      </c>
      <c r="P306" s="80"/>
      <c r="Q306" s="167"/>
      <c r="R306" s="167"/>
      <c r="S306" s="79"/>
    </row>
    <row r="307" spans="1:19" x14ac:dyDescent="0.2">
      <c r="A307" s="32" t="s">
        <v>34</v>
      </c>
      <c r="B307" s="32">
        <v>48</v>
      </c>
      <c r="C307" s="36" t="str">
        <f t="shared" si="32"/>
        <v>UB-48</v>
      </c>
      <c r="D307" s="78">
        <f t="shared" si="35"/>
        <v>5561.8248999999996</v>
      </c>
      <c r="E307" s="175">
        <v>5399.83</v>
      </c>
      <c r="F307" s="147">
        <v>5342.6362312512001</v>
      </c>
      <c r="G307" s="147">
        <v>4936.828896</v>
      </c>
      <c r="H307" s="147">
        <v>4632.91</v>
      </c>
      <c r="I307" s="147">
        <v>4632.91</v>
      </c>
      <c r="J307" s="147">
        <f t="shared" si="33"/>
        <v>4632.91</v>
      </c>
      <c r="K307" s="147">
        <v>4511.2162159999998</v>
      </c>
      <c r="L307" s="147">
        <f t="shared" si="34"/>
        <v>4409.3599999999997</v>
      </c>
      <c r="M307" s="147">
        <v>4409.3610638849404</v>
      </c>
      <c r="N307" s="147">
        <v>4270.1540421120862</v>
      </c>
      <c r="O307" s="40">
        <v>4105.9173481846983</v>
      </c>
      <c r="P307" s="80"/>
      <c r="Q307" s="167"/>
      <c r="R307" s="167"/>
      <c r="S307" s="79"/>
    </row>
    <row r="308" spans="1:19" x14ac:dyDescent="0.2">
      <c r="A308" s="32" t="s">
        <v>34</v>
      </c>
      <c r="B308" s="32">
        <v>49</v>
      </c>
      <c r="C308" s="36" t="str">
        <f t="shared" si="32"/>
        <v>UB-49</v>
      </c>
      <c r="D308" s="78">
        <f t="shared" si="35"/>
        <v>5616.0646999999999</v>
      </c>
      <c r="E308" s="175">
        <v>5452.49</v>
      </c>
      <c r="F308" s="147">
        <v>5394.7605241152005</v>
      </c>
      <c r="G308" s="147">
        <v>4984.9940160000006</v>
      </c>
      <c r="H308" s="147">
        <v>4678.1099999999997</v>
      </c>
      <c r="I308" s="147">
        <v>4678.1099999999997</v>
      </c>
      <c r="J308" s="147">
        <f t="shared" si="33"/>
        <v>4678.1099999999997</v>
      </c>
      <c r="K308" s="147">
        <v>4555.2197470000001</v>
      </c>
      <c r="L308" s="147">
        <f t="shared" si="34"/>
        <v>4452.37</v>
      </c>
      <c r="M308" s="147">
        <v>4452.3719619658386</v>
      </c>
      <c r="N308" s="147">
        <v>4311.8070520684087</v>
      </c>
      <c r="O308" s="40">
        <v>4145.9683192965467</v>
      </c>
      <c r="P308" s="80"/>
      <c r="Q308" s="167"/>
      <c r="R308" s="167"/>
      <c r="S308" s="79"/>
    </row>
    <row r="309" spans="1:19" x14ac:dyDescent="0.2">
      <c r="A309" s="32" t="s">
        <v>34</v>
      </c>
      <c r="B309" s="32">
        <v>50</v>
      </c>
      <c r="C309" s="36" t="str">
        <f t="shared" si="32"/>
        <v>UB-50</v>
      </c>
      <c r="D309" s="78">
        <f t="shared" si="35"/>
        <v>5667.5338000000002</v>
      </c>
      <c r="E309" s="175">
        <v>5502.46</v>
      </c>
      <c r="F309" s="147">
        <v>5444.2324746432014</v>
      </c>
      <c r="G309" s="147">
        <v>5030.7082560000008</v>
      </c>
      <c r="H309" s="147">
        <v>4721.01</v>
      </c>
      <c r="I309" s="147">
        <v>4721.01</v>
      </c>
      <c r="J309" s="147">
        <f t="shared" si="33"/>
        <v>4721.01</v>
      </c>
      <c r="K309" s="147">
        <v>4596.9929200000006</v>
      </c>
      <c r="L309" s="147">
        <f t="shared" si="34"/>
        <v>4493.2</v>
      </c>
      <c r="M309" s="147">
        <v>4493.1980670360381</v>
      </c>
      <c r="N309" s="147">
        <v>4351.3442446601184</v>
      </c>
      <c r="O309" s="40">
        <v>4183.9848506347289</v>
      </c>
      <c r="P309" s="80"/>
      <c r="Q309" s="167"/>
      <c r="R309" s="167"/>
      <c r="S309" s="79"/>
    </row>
    <row r="310" spans="1:19" x14ac:dyDescent="0.2">
      <c r="A310" s="32" t="s">
        <v>34</v>
      </c>
      <c r="B310" s="32">
        <v>51</v>
      </c>
      <c r="C310" s="36" t="str">
        <f t="shared" si="32"/>
        <v>UB-51</v>
      </c>
      <c r="D310" s="78">
        <f t="shared" si="35"/>
        <v>5721.7736000000004</v>
      </c>
      <c r="E310" s="175">
        <v>5555.12</v>
      </c>
      <c r="F310" s="147">
        <v>5496.3337036608</v>
      </c>
      <c r="G310" s="147">
        <v>5078.8520639999997</v>
      </c>
      <c r="H310" s="147">
        <v>4766.1899999999996</v>
      </c>
      <c r="I310" s="147">
        <v>4766.1899999999996</v>
      </c>
      <c r="J310" s="147">
        <f t="shared" si="33"/>
        <v>4766.1899999999996</v>
      </c>
      <c r="K310" s="147">
        <v>4640.9862200000007</v>
      </c>
      <c r="L310" s="147">
        <f t="shared" si="34"/>
        <v>4536.2</v>
      </c>
      <c r="M310" s="147">
        <v>4536.1971554249867</v>
      </c>
      <c r="N310" s="147">
        <v>4392.9858177658207</v>
      </c>
      <c r="O310" s="40">
        <v>4224.0248247748277</v>
      </c>
      <c r="P310" s="80"/>
      <c r="Q310" s="167"/>
      <c r="R310" s="167"/>
      <c r="S310" s="79"/>
    </row>
    <row r="311" spans="1:19" x14ac:dyDescent="0.2">
      <c r="A311" s="32" t="s">
        <v>34</v>
      </c>
      <c r="B311" s="32">
        <v>52</v>
      </c>
      <c r="C311" s="36" t="str">
        <f t="shared" si="32"/>
        <v>UB-52</v>
      </c>
      <c r="D311" s="78">
        <f t="shared" si="35"/>
        <v>5781.4312</v>
      </c>
      <c r="E311" s="175">
        <v>5613.04</v>
      </c>
      <c r="F311" s="147">
        <v>5553.6473619648013</v>
      </c>
      <c r="G311" s="147">
        <v>5131.8123840000007</v>
      </c>
      <c r="H311" s="147">
        <v>4815.8900000000003</v>
      </c>
      <c r="I311" s="147">
        <v>4815.8900000000003</v>
      </c>
      <c r="J311" s="147">
        <f t="shared" si="33"/>
        <v>4815.8900000000003</v>
      </c>
      <c r="K311" s="147">
        <v>4689.3890810000012</v>
      </c>
      <c r="L311" s="147">
        <f t="shared" si="34"/>
        <v>4583.51</v>
      </c>
      <c r="M311" s="147">
        <v>4583.5067813755859</v>
      </c>
      <c r="N311" s="147">
        <v>4438.801841347653</v>
      </c>
      <c r="O311" s="40">
        <v>4268.078693603512</v>
      </c>
      <c r="P311" s="80"/>
      <c r="Q311" s="167"/>
      <c r="R311" s="167"/>
      <c r="S311" s="79"/>
    </row>
    <row r="312" spans="1:19" x14ac:dyDescent="0.2">
      <c r="A312" s="32" t="s">
        <v>34</v>
      </c>
      <c r="B312" s="32">
        <v>53</v>
      </c>
      <c r="C312" s="36" t="str">
        <f t="shared" si="32"/>
        <v>UB-53</v>
      </c>
      <c r="D312" s="78">
        <f t="shared" si="35"/>
        <v>5841.1506000000008</v>
      </c>
      <c r="E312" s="175">
        <v>5671.02</v>
      </c>
      <c r="F312" s="147">
        <v>5610.9840841151999</v>
      </c>
      <c r="G312" s="147">
        <v>5184.7940159999998</v>
      </c>
      <c r="H312" s="147">
        <v>4865.6099999999997</v>
      </c>
      <c r="I312" s="147">
        <v>4865.6099999999997</v>
      </c>
      <c r="J312" s="147">
        <f t="shared" si="33"/>
        <v>4865.6099999999997</v>
      </c>
      <c r="K312" s="147">
        <v>4737.802173</v>
      </c>
      <c r="L312" s="147">
        <f t="shared" si="34"/>
        <v>4630.83</v>
      </c>
      <c r="M312" s="147">
        <v>4630.8282170181328</v>
      </c>
      <c r="N312" s="147">
        <v>4484.6293017801017</v>
      </c>
      <c r="O312" s="40">
        <v>4312.143559403944</v>
      </c>
      <c r="P312" s="80"/>
      <c r="Q312" s="167"/>
      <c r="R312" s="167"/>
      <c r="S312" s="79"/>
    </row>
    <row r="313" spans="1:19" x14ac:dyDescent="0.2">
      <c r="A313" s="32" t="s">
        <v>34</v>
      </c>
      <c r="B313" s="32">
        <v>54</v>
      </c>
      <c r="C313" s="36" t="str">
        <f t="shared" si="32"/>
        <v>UB-54</v>
      </c>
      <c r="D313" s="78">
        <f t="shared" si="35"/>
        <v>5906.2054000000007</v>
      </c>
      <c r="E313" s="175">
        <v>5734.18</v>
      </c>
      <c r="F313" s="147">
        <v>5673.4640440128005</v>
      </c>
      <c r="G313" s="147">
        <v>5242.5282240000006</v>
      </c>
      <c r="H313" s="147">
        <v>4919.79</v>
      </c>
      <c r="I313" s="147">
        <v>4919.79</v>
      </c>
      <c r="J313" s="147">
        <f t="shared" si="33"/>
        <v>4919.79</v>
      </c>
      <c r="K313" s="147">
        <v>4790.5532090000006</v>
      </c>
      <c r="L313" s="147">
        <f t="shared" si="34"/>
        <v>4682.3900000000003</v>
      </c>
      <c r="M313" s="147">
        <v>4682.3893320706338</v>
      </c>
      <c r="N313" s="147">
        <v>4534.5625915849641</v>
      </c>
      <c r="O313" s="40">
        <v>4360.1563380624657</v>
      </c>
      <c r="P313" s="80"/>
      <c r="Q313" s="167"/>
      <c r="R313" s="167"/>
      <c r="S313" s="79"/>
    </row>
    <row r="314" spans="1:19" x14ac:dyDescent="0.2">
      <c r="A314" s="32" t="s">
        <v>34</v>
      </c>
      <c r="B314" s="32">
        <v>55</v>
      </c>
      <c r="C314" s="36" t="str">
        <f t="shared" si="32"/>
        <v>UB-55</v>
      </c>
      <c r="D314" s="78">
        <f t="shared" si="35"/>
        <v>5952.2979000000005</v>
      </c>
      <c r="E314" s="175">
        <v>5778.93</v>
      </c>
      <c r="F314" s="147">
        <v>5717.7466291008004</v>
      </c>
      <c r="G314" s="147">
        <v>5283.4472640000004</v>
      </c>
      <c r="H314" s="147">
        <v>4958.1899999999996</v>
      </c>
      <c r="I314" s="147">
        <v>4958.1899999999996</v>
      </c>
      <c r="J314" s="147">
        <f t="shared" si="33"/>
        <v>4958.1899999999996</v>
      </c>
      <c r="K314" s="147">
        <v>4827.9475140000004</v>
      </c>
      <c r="L314" s="147">
        <f t="shared" si="34"/>
        <v>4718.9399999999996</v>
      </c>
      <c r="M314" s="147">
        <v>4718.9403286550305</v>
      </c>
      <c r="N314" s="147">
        <v>4569.9596442524025</v>
      </c>
      <c r="O314" s="40">
        <v>4394.1919656273103</v>
      </c>
      <c r="P314" s="80"/>
      <c r="Q314" s="167"/>
      <c r="R314" s="167"/>
      <c r="S314" s="79"/>
    </row>
    <row r="315" spans="1:19" x14ac:dyDescent="0.2">
      <c r="A315" s="32" t="s">
        <v>34</v>
      </c>
      <c r="B315" s="32">
        <v>56</v>
      </c>
      <c r="C315" s="36" t="str">
        <f t="shared" si="32"/>
        <v>UB-56</v>
      </c>
      <c r="D315" s="78">
        <f t="shared" si="35"/>
        <v>6014.6953000000003</v>
      </c>
      <c r="E315" s="175">
        <v>5839.51</v>
      </c>
      <c r="F315" s="147">
        <v>5777.6895658944013</v>
      </c>
      <c r="G315" s="147">
        <v>5338.837152000001</v>
      </c>
      <c r="H315" s="147">
        <v>5010.17</v>
      </c>
      <c r="I315" s="147">
        <v>5010.17</v>
      </c>
      <c r="J315" s="147">
        <f t="shared" si="33"/>
        <v>5010.17</v>
      </c>
      <c r="K315" s="147">
        <v>4878.5602710000003</v>
      </c>
      <c r="L315" s="147">
        <f t="shared" si="34"/>
        <v>4768.41</v>
      </c>
      <c r="M315" s="147">
        <v>4768.4111282324311</v>
      </c>
      <c r="N315" s="147">
        <v>4617.868611497609</v>
      </c>
      <c r="O315" s="40">
        <v>4440.2582802861625</v>
      </c>
      <c r="P315" s="80"/>
      <c r="Q315" s="167"/>
      <c r="R315" s="167"/>
      <c r="S315" s="79"/>
    </row>
    <row r="316" spans="1:19" x14ac:dyDescent="0.2">
      <c r="A316" s="32" t="s">
        <v>34</v>
      </c>
      <c r="B316" s="32">
        <v>57</v>
      </c>
      <c r="C316" s="36" t="str">
        <f t="shared" si="32"/>
        <v>UB-57</v>
      </c>
      <c r="D316" s="78">
        <f t="shared" si="35"/>
        <v>6079.7398000000003</v>
      </c>
      <c r="E316" s="175">
        <v>5902.66</v>
      </c>
      <c r="F316" s="147">
        <v>5840.169525792001</v>
      </c>
      <c r="G316" s="147">
        <v>5396.5713600000008</v>
      </c>
      <c r="H316" s="147">
        <v>5064.3500000000004</v>
      </c>
      <c r="I316" s="147">
        <v>5064.3500000000004</v>
      </c>
      <c r="J316" s="147">
        <f t="shared" si="33"/>
        <v>5064.3500000000004</v>
      </c>
      <c r="K316" s="147">
        <v>4931.3215380000001</v>
      </c>
      <c r="L316" s="147">
        <f t="shared" si="34"/>
        <v>4819.9799999999996</v>
      </c>
      <c r="M316" s="147">
        <v>4819.9840529768808</v>
      </c>
      <c r="N316" s="147">
        <v>4667.8133381530906</v>
      </c>
      <c r="O316" s="40">
        <v>4488.2820559164329</v>
      </c>
      <c r="P316" s="80"/>
      <c r="Q316" s="167"/>
      <c r="R316" s="167"/>
      <c r="S316" s="79"/>
    </row>
    <row r="317" spans="1:19" x14ac:dyDescent="0.2">
      <c r="A317" s="32" t="s">
        <v>34</v>
      </c>
      <c r="B317" s="32">
        <v>58</v>
      </c>
      <c r="C317" s="36" t="str">
        <f t="shared" si="32"/>
        <v>UB-58</v>
      </c>
      <c r="D317" s="78">
        <f t="shared" si="35"/>
        <v>6136.6781999999994</v>
      </c>
      <c r="E317" s="175">
        <v>5957.94</v>
      </c>
      <c r="F317" s="147">
        <v>5894.8654375296001</v>
      </c>
      <c r="G317" s="147">
        <v>5447.112768</v>
      </c>
      <c r="H317" s="147">
        <v>5111.78</v>
      </c>
      <c r="I317" s="147">
        <v>5111.78</v>
      </c>
      <c r="J317" s="147">
        <f t="shared" si="33"/>
        <v>5111.78</v>
      </c>
      <c r="K317" s="147">
        <v>4977.5042720000001</v>
      </c>
      <c r="L317" s="147">
        <f t="shared" si="34"/>
        <v>4865.12</v>
      </c>
      <c r="M317" s="147">
        <v>4865.1206956087308</v>
      </c>
      <c r="N317" s="147">
        <v>4711.5249812209286</v>
      </c>
      <c r="O317" s="40">
        <v>4530.3124819432005</v>
      </c>
      <c r="P317" s="80"/>
      <c r="Q317" s="167"/>
      <c r="R317" s="167"/>
      <c r="S317" s="79"/>
    </row>
    <row r="318" spans="1:19" x14ac:dyDescent="0.2">
      <c r="A318" s="32" t="s">
        <v>34</v>
      </c>
      <c r="B318" s="32">
        <v>59</v>
      </c>
      <c r="C318" s="36" t="str">
        <f t="shared" si="32"/>
        <v>UB-59</v>
      </c>
      <c r="D318" s="78">
        <f t="shared" si="35"/>
        <v>6199.1168000000007</v>
      </c>
      <c r="E318" s="175">
        <v>6018.56</v>
      </c>
      <c r="F318" s="147">
        <v>5954.8199062464009</v>
      </c>
      <c r="G318" s="147">
        <v>5502.513312000001</v>
      </c>
      <c r="H318" s="147">
        <v>5163.7700000000004</v>
      </c>
      <c r="I318" s="147">
        <v>5163.7700000000004</v>
      </c>
      <c r="J318" s="147">
        <f t="shared" si="33"/>
        <v>5163.7700000000004</v>
      </c>
      <c r="K318" s="147">
        <v>5028.1272600000011</v>
      </c>
      <c r="L318" s="147">
        <f t="shared" si="34"/>
        <v>4914.6000000000004</v>
      </c>
      <c r="M318" s="147">
        <v>4914.6033048780773</v>
      </c>
      <c r="N318" s="147">
        <v>4759.4453853167515</v>
      </c>
      <c r="O318" s="40">
        <v>4576.3897935737996</v>
      </c>
      <c r="P318" s="80"/>
      <c r="Q318" s="167"/>
      <c r="R318" s="167"/>
      <c r="S318" s="79"/>
    </row>
    <row r="319" spans="1:19" x14ac:dyDescent="0.2">
      <c r="A319" s="32" t="s">
        <v>34</v>
      </c>
      <c r="B319" s="32">
        <v>60</v>
      </c>
      <c r="C319" s="36" t="str">
        <f t="shared" si="32"/>
        <v>UB-60</v>
      </c>
      <c r="D319" s="78">
        <f t="shared" si="35"/>
        <v>6266.8495999999996</v>
      </c>
      <c r="E319" s="175">
        <v>6084.32</v>
      </c>
      <c r="F319" s="147">
        <v>6019.8945488640002</v>
      </c>
      <c r="G319" s="147">
        <v>5562.6451200000001</v>
      </c>
      <c r="H319" s="147">
        <v>5220.2</v>
      </c>
      <c r="I319" s="147">
        <v>5220.2</v>
      </c>
      <c r="J319" s="147">
        <f t="shared" si="33"/>
        <v>5220.2</v>
      </c>
      <c r="K319" s="147">
        <v>5083.0779610000009</v>
      </c>
      <c r="L319" s="147">
        <f t="shared" si="34"/>
        <v>4968.3100000000004</v>
      </c>
      <c r="M319" s="147">
        <v>4968.3137838654275</v>
      </c>
      <c r="N319" s="147">
        <v>4811.460181934367</v>
      </c>
      <c r="O319" s="40">
        <v>4626.4040210907369</v>
      </c>
      <c r="P319" s="80"/>
      <c r="Q319" s="167"/>
      <c r="R319" s="167"/>
      <c r="S319" s="79"/>
    </row>
    <row r="320" spans="1:19" x14ac:dyDescent="0.2">
      <c r="A320" s="32" t="s">
        <v>34</v>
      </c>
      <c r="B320" s="32">
        <v>61</v>
      </c>
      <c r="C320" s="36" t="str">
        <f t="shared" si="32"/>
        <v>UB-61</v>
      </c>
      <c r="D320" s="78">
        <f t="shared" si="35"/>
        <v>6321.0893999999998</v>
      </c>
      <c r="E320" s="175">
        <v>6136.98</v>
      </c>
      <c r="F320" s="147">
        <v>6072.0073098048015</v>
      </c>
      <c r="G320" s="147">
        <v>5610.7995840000012</v>
      </c>
      <c r="H320" s="147">
        <v>5265.39</v>
      </c>
      <c r="I320" s="147">
        <v>5265.39</v>
      </c>
      <c r="J320" s="147">
        <f t="shared" si="33"/>
        <v>5265.39</v>
      </c>
      <c r="K320" s="147">
        <v>5127.0814920000003</v>
      </c>
      <c r="L320" s="147">
        <f t="shared" si="34"/>
        <v>5011.32</v>
      </c>
      <c r="M320" s="147">
        <v>5011.3246819463247</v>
      </c>
      <c r="N320" s="147">
        <v>4853.1131918906885</v>
      </c>
      <c r="O320" s="40">
        <v>4666.4549922025853</v>
      </c>
      <c r="P320" s="80"/>
      <c r="Q320" s="167"/>
      <c r="R320" s="167"/>
      <c r="S320" s="79"/>
    </row>
    <row r="321" spans="1:19" x14ac:dyDescent="0.2">
      <c r="A321" s="32" t="s">
        <v>34</v>
      </c>
      <c r="B321" s="32">
        <v>62</v>
      </c>
      <c r="C321" s="36" t="str">
        <f t="shared" si="32"/>
        <v>UB-62</v>
      </c>
      <c r="D321" s="78">
        <f t="shared" si="35"/>
        <v>6391.5929000000006</v>
      </c>
      <c r="E321" s="175">
        <v>6205.43</v>
      </c>
      <c r="F321" s="147">
        <v>6139.7342947584011</v>
      </c>
      <c r="G321" s="147">
        <v>5673.3822720000007</v>
      </c>
      <c r="H321" s="147">
        <v>5324.12</v>
      </c>
      <c r="I321" s="147">
        <v>5324.12</v>
      </c>
      <c r="J321" s="147">
        <f t="shared" si="33"/>
        <v>5324.12</v>
      </c>
      <c r="K321" s="147">
        <v>5184.2625510000007</v>
      </c>
      <c r="L321" s="147">
        <f t="shared" si="34"/>
        <v>5067.21</v>
      </c>
      <c r="M321" s="147">
        <v>5067.2081442524259</v>
      </c>
      <c r="N321" s="147">
        <v>4907.2323690222993</v>
      </c>
      <c r="O321" s="40">
        <v>4718.4926625214412</v>
      </c>
      <c r="P321" s="80"/>
      <c r="Q321" s="167"/>
      <c r="R321" s="167"/>
      <c r="S321" s="79"/>
    </row>
    <row r="322" spans="1:19" x14ac:dyDescent="0.2">
      <c r="A322" s="32" t="s">
        <v>34</v>
      </c>
      <c r="B322" s="32">
        <v>63</v>
      </c>
      <c r="C322" s="36" t="str">
        <f t="shared" si="32"/>
        <v>UB-63</v>
      </c>
      <c r="D322" s="78">
        <f t="shared" si="35"/>
        <v>6453.9903000000004</v>
      </c>
      <c r="E322" s="175">
        <v>6266.01</v>
      </c>
      <c r="F322" s="147">
        <v>6199.677231552002</v>
      </c>
      <c r="G322" s="147">
        <v>5728.7721600000013</v>
      </c>
      <c r="H322" s="147">
        <v>5376.1</v>
      </c>
      <c r="I322" s="147">
        <v>5376.1</v>
      </c>
      <c r="J322" s="147">
        <f t="shared" si="33"/>
        <v>5376.1</v>
      </c>
      <c r="K322" s="147">
        <v>5234.8753080000006</v>
      </c>
      <c r="L322" s="147">
        <f t="shared" si="34"/>
        <v>5116.68</v>
      </c>
      <c r="M322" s="147">
        <v>5116.6789438298219</v>
      </c>
      <c r="N322" s="147">
        <v>4955.1413362675012</v>
      </c>
      <c r="O322" s="40">
        <v>4764.5589771802897</v>
      </c>
      <c r="P322" s="80"/>
      <c r="Q322" s="167"/>
      <c r="R322" s="167"/>
      <c r="S322" s="79"/>
    </row>
    <row r="323" spans="1:19" x14ac:dyDescent="0.2">
      <c r="A323" s="32" t="s">
        <v>34</v>
      </c>
      <c r="B323" s="32">
        <v>64</v>
      </c>
      <c r="C323" s="36" t="str">
        <f t="shared" si="32"/>
        <v>UB-64</v>
      </c>
      <c r="D323" s="78">
        <f t="shared" si="35"/>
        <v>6521.7745999999997</v>
      </c>
      <c r="E323" s="175">
        <v>6331.82</v>
      </c>
      <c r="F323" s="147">
        <v>6264.7749380160003</v>
      </c>
      <c r="G323" s="147">
        <v>5788.9252800000004</v>
      </c>
      <c r="H323" s="147">
        <v>5432.55</v>
      </c>
      <c r="I323" s="147">
        <v>5432.55</v>
      </c>
      <c r="J323" s="147">
        <f t="shared" si="33"/>
        <v>5432.55</v>
      </c>
      <c r="K323" s="147">
        <v>5289.8464710000007</v>
      </c>
      <c r="L323" s="147">
        <f t="shared" si="34"/>
        <v>5170.41</v>
      </c>
      <c r="M323" s="147">
        <v>5170.4130422010703</v>
      </c>
      <c r="N323" s="147">
        <v>5007.1790065863552</v>
      </c>
      <c r="O323" s="40">
        <v>4814.5951986407263</v>
      </c>
      <c r="P323" s="80"/>
      <c r="Q323" s="167"/>
      <c r="R323" s="167"/>
      <c r="S323" s="79"/>
    </row>
    <row r="324" spans="1:19" x14ac:dyDescent="0.2">
      <c r="A324" s="32" t="s">
        <v>34</v>
      </c>
      <c r="B324" s="32">
        <v>65</v>
      </c>
      <c r="C324" s="36" t="str">
        <f t="shared" si="32"/>
        <v>UB-65</v>
      </c>
      <c r="D324" s="78">
        <f t="shared" si="35"/>
        <v>6573.2952000000005</v>
      </c>
      <c r="E324" s="175">
        <v>6381.84</v>
      </c>
      <c r="F324" s="147">
        <v>6314.2699523904012</v>
      </c>
      <c r="G324" s="147">
        <v>5834.6608320000005</v>
      </c>
      <c r="H324" s="147">
        <v>5475.47</v>
      </c>
      <c r="I324" s="147">
        <v>5475.47</v>
      </c>
      <c r="J324" s="147">
        <f t="shared" si="33"/>
        <v>5475.47</v>
      </c>
      <c r="K324" s="147">
        <v>5331.6401060000007</v>
      </c>
      <c r="L324" s="147">
        <f t="shared" si="34"/>
        <v>5211.26</v>
      </c>
      <c r="M324" s="147">
        <v>5211.2627666551698</v>
      </c>
      <c r="N324" s="147">
        <v>5046.7390728793043</v>
      </c>
      <c r="O324" s="40">
        <v>4852.6337239224076</v>
      </c>
      <c r="P324" s="80"/>
      <c r="Q324" s="167"/>
      <c r="R324" s="167"/>
      <c r="S324" s="79"/>
    </row>
    <row r="325" spans="1:19" x14ac:dyDescent="0.2">
      <c r="A325" s="32" t="s">
        <v>34</v>
      </c>
      <c r="B325" s="32">
        <v>66</v>
      </c>
      <c r="C325" s="36" t="str">
        <f t="shared" si="32"/>
        <v>UB-66</v>
      </c>
      <c r="D325" s="78">
        <f t="shared" si="35"/>
        <v>6649.2165000000005</v>
      </c>
      <c r="E325" s="175">
        <v>6455.55</v>
      </c>
      <c r="F325" s="147">
        <v>6387.2093666304017</v>
      </c>
      <c r="G325" s="147">
        <v>5902.0600320000012</v>
      </c>
      <c r="H325" s="147">
        <v>5538.72</v>
      </c>
      <c r="I325" s="147">
        <v>5538.72</v>
      </c>
      <c r="J325" s="147">
        <f t="shared" si="33"/>
        <v>5538.72</v>
      </c>
      <c r="K325" s="147">
        <v>5393.2307260000007</v>
      </c>
      <c r="L325" s="147">
        <f t="shared" si="34"/>
        <v>5271.46</v>
      </c>
      <c r="M325" s="147">
        <v>5271.4567665229188</v>
      </c>
      <c r="N325" s="147">
        <v>5105.0327004870414</v>
      </c>
      <c r="O325" s="40">
        <v>4908.685288929847</v>
      </c>
      <c r="P325" s="80"/>
      <c r="Q325" s="167"/>
      <c r="R325" s="167"/>
      <c r="S325" s="79"/>
    </row>
    <row r="326" spans="1:19" x14ac:dyDescent="0.2">
      <c r="A326" s="32" t="s">
        <v>34</v>
      </c>
      <c r="B326" s="32">
        <v>67</v>
      </c>
      <c r="C326" s="36" t="str">
        <f t="shared" si="32"/>
        <v>UB-67</v>
      </c>
      <c r="D326" s="78">
        <f t="shared" si="35"/>
        <v>6714.3331000000007</v>
      </c>
      <c r="E326" s="175">
        <v>6518.77</v>
      </c>
      <c r="F326" s="147">
        <v>6449.7700499904013</v>
      </c>
      <c r="G326" s="147">
        <v>5959.868832000001</v>
      </c>
      <c r="H326" s="147">
        <v>5592.97</v>
      </c>
      <c r="I326" s="147">
        <v>5592.97</v>
      </c>
      <c r="J326" s="147">
        <f t="shared" si="33"/>
        <v>5592.97</v>
      </c>
      <c r="K326" s="147">
        <v>5446.0533790000009</v>
      </c>
      <c r="L326" s="147">
        <f t="shared" si="34"/>
        <v>5323.09</v>
      </c>
      <c r="M326" s="147">
        <v>5323.0887397271163</v>
      </c>
      <c r="N326" s="147">
        <v>5155.0346113956193</v>
      </c>
      <c r="O326" s="40">
        <v>4956.7640494188645</v>
      </c>
      <c r="P326" s="80"/>
      <c r="Q326" s="167"/>
      <c r="R326" s="167"/>
      <c r="S326" s="79"/>
    </row>
    <row r="327" spans="1:19" x14ac:dyDescent="0.2">
      <c r="A327" s="32" t="s">
        <v>34</v>
      </c>
      <c r="B327" s="32">
        <v>68</v>
      </c>
      <c r="C327" s="36" t="str">
        <f t="shared" si="32"/>
        <v>UB-68</v>
      </c>
      <c r="D327" s="78">
        <f t="shared" si="35"/>
        <v>6782.0762000000004</v>
      </c>
      <c r="E327" s="175">
        <v>6584.54</v>
      </c>
      <c r="F327" s="147">
        <v>6514.8446926080005</v>
      </c>
      <c r="G327" s="147">
        <v>6020.0006400000002</v>
      </c>
      <c r="H327" s="147">
        <v>5649.4</v>
      </c>
      <c r="I327" s="147">
        <v>5649.4</v>
      </c>
      <c r="J327" s="147">
        <f t="shared" si="33"/>
        <v>5649.4</v>
      </c>
      <c r="K327" s="147">
        <v>5501.0040800000006</v>
      </c>
      <c r="L327" s="147">
        <f t="shared" si="34"/>
        <v>5376.8</v>
      </c>
      <c r="M327" s="147">
        <v>5376.7992187144655</v>
      </c>
      <c r="N327" s="147">
        <v>5207.0494080132339</v>
      </c>
      <c r="O327" s="40">
        <v>5006.7782769358018</v>
      </c>
      <c r="P327" s="80"/>
      <c r="Q327" s="167"/>
      <c r="R327" s="167"/>
      <c r="S327" s="79"/>
    </row>
    <row r="328" spans="1:19" x14ac:dyDescent="0.2">
      <c r="A328" s="32" t="s">
        <v>34</v>
      </c>
      <c r="B328" s="32">
        <v>69</v>
      </c>
      <c r="C328" s="36" t="str">
        <f t="shared" si="32"/>
        <v>UB-69</v>
      </c>
      <c r="D328" s="78">
        <f t="shared" si="35"/>
        <v>6847.1928000000007</v>
      </c>
      <c r="E328" s="175">
        <v>6647.76</v>
      </c>
      <c r="F328" s="147">
        <v>6577.3823121216019</v>
      </c>
      <c r="G328" s="147">
        <v>6077.7881280000011</v>
      </c>
      <c r="H328" s="147">
        <v>5703.63</v>
      </c>
      <c r="I328" s="147">
        <v>5703.63</v>
      </c>
      <c r="J328" s="147">
        <f t="shared" si="33"/>
        <v>5703.63</v>
      </c>
      <c r="K328" s="147">
        <v>5553.8062710000004</v>
      </c>
      <c r="L328" s="147">
        <f t="shared" si="34"/>
        <v>5428.41</v>
      </c>
      <c r="M328" s="147">
        <v>5428.4075725347648</v>
      </c>
      <c r="N328" s="147">
        <v>5257.0284452205742</v>
      </c>
      <c r="O328" s="40">
        <v>5054.835043481321</v>
      </c>
      <c r="P328" s="80"/>
      <c r="Q328" s="167"/>
      <c r="R328" s="167"/>
      <c r="S328" s="79"/>
    </row>
    <row r="329" spans="1:19" x14ac:dyDescent="0.2">
      <c r="A329" s="32" t="s">
        <v>34</v>
      </c>
      <c r="B329" s="32">
        <v>70</v>
      </c>
      <c r="C329" s="36" t="str">
        <f t="shared" si="32"/>
        <v>UB-70</v>
      </c>
      <c r="D329" s="78">
        <f t="shared" si="35"/>
        <v>6909.5798999999997</v>
      </c>
      <c r="E329" s="175">
        <v>6708.33</v>
      </c>
      <c r="F329" s="147">
        <v>6637.290653145601</v>
      </c>
      <c r="G329" s="147">
        <v>6133.1460480000005</v>
      </c>
      <c r="H329" s="147">
        <v>5755.58</v>
      </c>
      <c r="I329" s="147">
        <v>5755.58</v>
      </c>
      <c r="J329" s="147">
        <f t="shared" si="33"/>
        <v>5755.58</v>
      </c>
      <c r="K329" s="147">
        <v>5604.3883350000015</v>
      </c>
      <c r="L329" s="147">
        <f t="shared" si="34"/>
        <v>5477.85</v>
      </c>
      <c r="M329" s="147">
        <v>5477.8547527282644</v>
      </c>
      <c r="N329" s="147">
        <v>5304.9145387645403</v>
      </c>
      <c r="O329" s="40">
        <v>5100.8793641966731</v>
      </c>
      <c r="P329" s="80"/>
      <c r="Q329" s="167"/>
      <c r="R329" s="167"/>
      <c r="S329" s="79"/>
    </row>
    <row r="330" spans="1:19" x14ac:dyDescent="0.2">
      <c r="A330" s="32" t="s">
        <v>34</v>
      </c>
      <c r="B330" s="32">
        <v>71</v>
      </c>
      <c r="C330" s="36" t="str">
        <f t="shared" si="32"/>
        <v>UB-71</v>
      </c>
      <c r="D330" s="78">
        <f t="shared" si="35"/>
        <v>6977.3436000000002</v>
      </c>
      <c r="E330" s="175">
        <v>6774.12</v>
      </c>
      <c r="F330" s="147">
        <v>6702.3998915328011</v>
      </c>
      <c r="G330" s="147">
        <v>6193.3098240000008</v>
      </c>
      <c r="H330" s="147">
        <v>5812.04</v>
      </c>
      <c r="I330" s="147">
        <v>5812.04</v>
      </c>
      <c r="J330" s="147">
        <f t="shared" si="33"/>
        <v>5812.04</v>
      </c>
      <c r="K330" s="147">
        <v>5659.3697290000009</v>
      </c>
      <c r="L330" s="147">
        <f t="shared" si="34"/>
        <v>5531.59</v>
      </c>
      <c r="M330" s="147">
        <v>5531.5888510995128</v>
      </c>
      <c r="N330" s="147">
        <v>5356.9522090833943</v>
      </c>
      <c r="O330" s="40">
        <v>5150.9155856571097</v>
      </c>
      <c r="P330" s="80"/>
      <c r="Q330" s="167"/>
      <c r="R330" s="167"/>
      <c r="S330" s="79"/>
    </row>
    <row r="331" spans="1:19" x14ac:dyDescent="0.2">
      <c r="A331" s="32" t="s">
        <v>34</v>
      </c>
      <c r="B331" s="32">
        <v>72</v>
      </c>
      <c r="C331" s="36" t="str">
        <f t="shared" si="32"/>
        <v>UB-72</v>
      </c>
      <c r="D331" s="78">
        <f t="shared" si="35"/>
        <v>7053.2752</v>
      </c>
      <c r="E331" s="175">
        <v>6847.84</v>
      </c>
      <c r="F331" s="147">
        <v>6775.3277738496008</v>
      </c>
      <c r="G331" s="147">
        <v>6260.6983680000003</v>
      </c>
      <c r="H331" s="147">
        <v>5875.28</v>
      </c>
      <c r="I331" s="147">
        <v>5875.28</v>
      </c>
      <c r="J331" s="147">
        <f t="shared" si="33"/>
        <v>5875.28</v>
      </c>
      <c r="K331" s="147">
        <v>5720.9501180000007</v>
      </c>
      <c r="L331" s="147">
        <f t="shared" si="34"/>
        <v>5591.78</v>
      </c>
      <c r="M331" s="147">
        <v>5591.7828509672599</v>
      </c>
      <c r="N331" s="147">
        <v>5415.2458366911296</v>
      </c>
      <c r="O331" s="40">
        <v>5206.9671506645473</v>
      </c>
      <c r="P331" s="80"/>
      <c r="Q331" s="167"/>
      <c r="R331" s="167"/>
      <c r="S331" s="79"/>
    </row>
    <row r="332" spans="1:19" x14ac:dyDescent="0.2">
      <c r="A332" s="32" t="s">
        <v>34</v>
      </c>
      <c r="B332" s="32">
        <v>73</v>
      </c>
      <c r="C332" s="36" t="str">
        <f t="shared" si="32"/>
        <v>UB-73</v>
      </c>
      <c r="D332" s="78">
        <f t="shared" si="35"/>
        <v>7126.5082000000002</v>
      </c>
      <c r="E332" s="175">
        <v>6918.94</v>
      </c>
      <c r="F332" s="147">
        <v>6845.6955692160009</v>
      </c>
      <c r="G332" s="147">
        <v>6325.7212800000007</v>
      </c>
      <c r="H332" s="147">
        <v>5936.3</v>
      </c>
      <c r="I332" s="147">
        <v>5936.3</v>
      </c>
      <c r="J332" s="147">
        <f t="shared" si="33"/>
        <v>5936.3</v>
      </c>
      <c r="K332" s="147">
        <v>5780.3615350000009</v>
      </c>
      <c r="L332" s="147">
        <f t="shared" si="34"/>
        <v>5649.85</v>
      </c>
      <c r="M332" s="147">
        <v>5649.8511062840589</v>
      </c>
      <c r="N332" s="147">
        <v>5471.4808311873512</v>
      </c>
      <c r="O332" s="40">
        <v>5261.0392607570684</v>
      </c>
      <c r="P332" s="80"/>
      <c r="Q332" s="167"/>
      <c r="R332" s="167"/>
      <c r="S332" s="79"/>
    </row>
    <row r="333" spans="1:19" x14ac:dyDescent="0.2">
      <c r="A333" s="32" t="s">
        <v>34</v>
      </c>
      <c r="B333" s="32">
        <v>74</v>
      </c>
      <c r="C333" s="36" t="str">
        <f t="shared" si="32"/>
        <v>UB-74</v>
      </c>
      <c r="D333" s="78">
        <f t="shared" si="35"/>
        <v>7196.9602000000004</v>
      </c>
      <c r="E333" s="175">
        <v>6987.34</v>
      </c>
      <c r="F333" s="147">
        <v>6913.3879584000015</v>
      </c>
      <c r="G333" s="147">
        <v>6388.2720000000008</v>
      </c>
      <c r="H333" s="147">
        <v>5995</v>
      </c>
      <c r="I333" s="147">
        <v>5995</v>
      </c>
      <c r="J333" s="147">
        <f t="shared" si="33"/>
        <v>5995</v>
      </c>
      <c r="K333" s="147">
        <v>5837.522132000001</v>
      </c>
      <c r="L333" s="147">
        <f t="shared" si="34"/>
        <v>5705.72</v>
      </c>
      <c r="M333" s="147">
        <v>5705.7227588982087</v>
      </c>
      <c r="N333" s="147">
        <v>5525.5885714683409</v>
      </c>
      <c r="O333" s="40">
        <v>5313.0659341041737</v>
      </c>
      <c r="P333" s="80"/>
      <c r="Q333" s="167"/>
      <c r="R333" s="167"/>
      <c r="S333" s="79"/>
    </row>
    <row r="334" spans="1:19" x14ac:dyDescent="0.2">
      <c r="A334" s="32" t="s">
        <v>34</v>
      </c>
      <c r="B334" s="32">
        <v>75</v>
      </c>
      <c r="C334" s="36" t="str">
        <f t="shared" si="32"/>
        <v>UB-75</v>
      </c>
      <c r="D334" s="78">
        <f t="shared" si="35"/>
        <v>7264.8166000000001</v>
      </c>
      <c r="E334" s="175">
        <v>7053.22</v>
      </c>
      <c r="F334" s="147">
        <v>6978.5433244800015</v>
      </c>
      <c r="G334" s="147">
        <v>6448.4784000000009</v>
      </c>
      <c r="H334" s="147">
        <v>6051.5</v>
      </c>
      <c r="I334" s="147">
        <v>6051.5</v>
      </c>
      <c r="J334" s="147">
        <f t="shared" si="33"/>
        <v>6051.5</v>
      </c>
      <c r="K334" s="147">
        <v>5892.5342190000001</v>
      </c>
      <c r="L334" s="147">
        <f t="shared" si="34"/>
        <v>5759.49</v>
      </c>
      <c r="M334" s="147">
        <v>5759.4922863453066</v>
      </c>
      <c r="N334" s="147">
        <v>5577.6605523390535</v>
      </c>
      <c r="O334" s="40">
        <v>5363.135146479859</v>
      </c>
      <c r="P334" s="80"/>
      <c r="Q334" s="167"/>
      <c r="R334" s="167"/>
      <c r="S334" s="79"/>
    </row>
    <row r="335" spans="1:19" x14ac:dyDescent="0.2">
      <c r="A335" s="32" t="s">
        <v>34</v>
      </c>
      <c r="B335" s="32">
        <v>76</v>
      </c>
      <c r="C335" s="36" t="str">
        <f t="shared" si="32"/>
        <v>UB-76</v>
      </c>
      <c r="D335" s="78">
        <f t="shared" si="35"/>
        <v>7346.1247999999996</v>
      </c>
      <c r="E335" s="175">
        <v>7132.16</v>
      </c>
      <c r="F335" s="147">
        <v>7056.6490403136004</v>
      </c>
      <c r="G335" s="147">
        <v>6520.6514880000004</v>
      </c>
      <c r="H335" s="147">
        <v>6119.23</v>
      </c>
      <c r="I335" s="147">
        <v>6119.23</v>
      </c>
      <c r="J335" s="147">
        <f t="shared" si="33"/>
        <v>6119.23</v>
      </c>
      <c r="K335" s="147">
        <v>5958.4934760000006</v>
      </c>
      <c r="L335" s="147">
        <f t="shared" si="34"/>
        <v>5823.96</v>
      </c>
      <c r="M335" s="147">
        <v>5823.9613946988547</v>
      </c>
      <c r="N335" s="147">
        <v>5640.0943198710584</v>
      </c>
      <c r="O335" s="40">
        <v>5423.1676152606333</v>
      </c>
      <c r="P335" s="80"/>
      <c r="Q335" s="167"/>
      <c r="R335" s="167"/>
      <c r="S335" s="79"/>
    </row>
    <row r="336" spans="1:19" x14ac:dyDescent="0.2">
      <c r="A336" s="32" t="s">
        <v>34</v>
      </c>
      <c r="B336" s="32">
        <v>77</v>
      </c>
      <c r="C336" s="36" t="str">
        <f t="shared" si="32"/>
        <v>UB-77</v>
      </c>
      <c r="D336" s="78">
        <f t="shared" si="35"/>
        <v>7422.1079000000009</v>
      </c>
      <c r="E336" s="175">
        <v>7205.93</v>
      </c>
      <c r="F336" s="147">
        <v>7129.6345822464009</v>
      </c>
      <c r="G336" s="147">
        <v>6588.0933120000009</v>
      </c>
      <c r="H336" s="147">
        <v>6182.52</v>
      </c>
      <c r="I336" s="147">
        <v>6182.52</v>
      </c>
      <c r="J336" s="147">
        <f t="shared" si="33"/>
        <v>6182.52</v>
      </c>
      <c r="K336" s="147">
        <v>6020.1147890000002</v>
      </c>
      <c r="L336" s="147">
        <f t="shared" si="34"/>
        <v>5884.19</v>
      </c>
      <c r="M336" s="147">
        <v>5884.1908236424524</v>
      </c>
      <c r="N336" s="147">
        <v>5698.4222580306532</v>
      </c>
      <c r="O336" s="40">
        <v>5479.2521711833206</v>
      </c>
      <c r="P336" s="80"/>
      <c r="Q336" s="167"/>
      <c r="R336" s="167"/>
      <c r="S336" s="79"/>
    </row>
    <row r="337" spans="1:19" x14ac:dyDescent="0.2">
      <c r="A337" s="32" t="s">
        <v>34</v>
      </c>
      <c r="B337" s="32">
        <v>78</v>
      </c>
      <c r="C337" s="36" t="str">
        <f t="shared" si="32"/>
        <v>UB-78</v>
      </c>
      <c r="D337" s="78">
        <f t="shared" si="35"/>
        <v>7489.8200999999999</v>
      </c>
      <c r="E337" s="175">
        <v>7271.67</v>
      </c>
      <c r="F337" s="147">
        <v>7194.7092248640001</v>
      </c>
      <c r="G337" s="147">
        <v>6648.2251200000001</v>
      </c>
      <c r="H337" s="147">
        <v>6238.95</v>
      </c>
      <c r="I337" s="147">
        <v>6238.95</v>
      </c>
      <c r="J337" s="147">
        <f t="shared" si="33"/>
        <v>6238.95</v>
      </c>
      <c r="K337" s="147">
        <v>6075.06549</v>
      </c>
      <c r="L337" s="147">
        <f t="shared" si="34"/>
        <v>5937.9</v>
      </c>
      <c r="M337" s="147">
        <v>5937.9013026298016</v>
      </c>
      <c r="N337" s="147">
        <v>5750.4370546482687</v>
      </c>
      <c r="O337" s="40">
        <v>5529.2663987002579</v>
      </c>
      <c r="P337" s="80"/>
      <c r="Q337" s="167"/>
      <c r="R337" s="167"/>
      <c r="S337" s="79"/>
    </row>
    <row r="338" spans="1:19" x14ac:dyDescent="0.2">
      <c r="A338" s="32" t="s">
        <v>34</v>
      </c>
      <c r="B338" s="32">
        <v>79</v>
      </c>
      <c r="C338" s="36" t="str">
        <f t="shared" si="32"/>
        <v>UB-79</v>
      </c>
      <c r="D338" s="78">
        <f t="shared" si="35"/>
        <v>7568.4812000000002</v>
      </c>
      <c r="E338" s="175">
        <v>7348.04</v>
      </c>
      <c r="F338" s="147">
        <v>7270.2433218240003</v>
      </c>
      <c r="G338" s="147">
        <v>6718.0219200000001</v>
      </c>
      <c r="H338" s="147">
        <v>6304.45</v>
      </c>
      <c r="I338" s="147">
        <v>6304.45</v>
      </c>
      <c r="J338" s="147">
        <f t="shared" si="33"/>
        <v>6304.45</v>
      </c>
      <c r="K338" s="147">
        <v>6138.8455440000007</v>
      </c>
      <c r="L338" s="147">
        <f t="shared" si="34"/>
        <v>6000.24</v>
      </c>
      <c r="M338" s="147">
        <v>6000.2446664324016</v>
      </c>
      <c r="N338" s="147">
        <v>5810.8121890687598</v>
      </c>
      <c r="O338" s="40">
        <v>5587.3194125661148</v>
      </c>
      <c r="P338" s="80"/>
      <c r="Q338" s="167"/>
      <c r="R338" s="167"/>
      <c r="S338" s="79"/>
    </row>
    <row r="339" spans="1:19" x14ac:dyDescent="0.2">
      <c r="A339" s="32" t="s">
        <v>34</v>
      </c>
      <c r="B339" s="32">
        <v>80</v>
      </c>
      <c r="C339" s="36" t="str">
        <f t="shared" si="32"/>
        <v>UB-80</v>
      </c>
      <c r="D339" s="78">
        <f t="shared" si="35"/>
        <v>7649.8923999999997</v>
      </c>
      <c r="E339" s="175">
        <v>7427.08</v>
      </c>
      <c r="F339" s="147">
        <v>7348.4412930432018</v>
      </c>
      <c r="G339" s="147">
        <v>6790.2802560000009</v>
      </c>
      <c r="H339" s="147">
        <v>6372.26</v>
      </c>
      <c r="I339" s="147">
        <v>6372.26</v>
      </c>
      <c r="J339" s="147">
        <f t="shared" si="33"/>
        <v>6372.26</v>
      </c>
      <c r="K339" s="147">
        <v>6204.8764180000007</v>
      </c>
      <c r="L339" s="147">
        <f t="shared" si="34"/>
        <v>6064.78</v>
      </c>
      <c r="M339" s="147">
        <v>6064.7846329376489</v>
      </c>
      <c r="N339" s="147">
        <v>5873.3145777044829</v>
      </c>
      <c r="O339" s="40">
        <v>5647.4178631773875</v>
      </c>
      <c r="P339" s="80"/>
      <c r="Q339" s="167"/>
      <c r="R339" s="167"/>
      <c r="S339" s="79"/>
    </row>
    <row r="340" spans="1:19" x14ac:dyDescent="0.2">
      <c r="A340" s="32" t="s">
        <v>34</v>
      </c>
      <c r="B340" s="32">
        <v>81</v>
      </c>
      <c r="C340" s="36" t="str">
        <f t="shared" si="32"/>
        <v>UB-81</v>
      </c>
      <c r="D340" s="78">
        <f t="shared" si="35"/>
        <v>7712.2589000000007</v>
      </c>
      <c r="E340" s="175">
        <v>7487.63</v>
      </c>
      <c r="F340" s="147">
        <v>7408.3611659904009</v>
      </c>
      <c r="G340" s="147">
        <v>6845.6488320000008</v>
      </c>
      <c r="H340" s="147">
        <v>6424.22</v>
      </c>
      <c r="I340" s="147">
        <v>6424.22</v>
      </c>
      <c r="J340" s="147">
        <f t="shared" si="33"/>
        <v>6424.22</v>
      </c>
      <c r="K340" s="147">
        <v>6255.4687130000002</v>
      </c>
      <c r="L340" s="147">
        <f t="shared" si="34"/>
        <v>6114.23</v>
      </c>
      <c r="M340" s="147">
        <v>6114.2318131311467</v>
      </c>
      <c r="N340" s="147">
        <v>5921.2006712484472</v>
      </c>
      <c r="O340" s="40">
        <v>5693.4621838927378</v>
      </c>
      <c r="P340" s="80"/>
      <c r="Q340" s="167"/>
      <c r="R340" s="167"/>
      <c r="S340" s="79"/>
    </row>
    <row r="341" spans="1:19" x14ac:dyDescent="0.2">
      <c r="A341" s="32" t="s">
        <v>34</v>
      </c>
      <c r="B341" s="32">
        <v>82</v>
      </c>
      <c r="C341" s="36" t="str">
        <f t="shared" si="32"/>
        <v>UB-82</v>
      </c>
      <c r="D341" s="78">
        <f t="shared" si="35"/>
        <v>7796.2966000000006</v>
      </c>
      <c r="E341" s="175">
        <v>7569.22</v>
      </c>
      <c r="F341" s="147">
        <v>7489.0961603136002</v>
      </c>
      <c r="G341" s="147">
        <v>6920.2514879999999</v>
      </c>
      <c r="H341" s="147">
        <v>6494.23</v>
      </c>
      <c r="I341" s="147">
        <v>6494.23</v>
      </c>
      <c r="J341" s="147">
        <f t="shared" si="33"/>
        <v>6494.23</v>
      </c>
      <c r="K341" s="147">
        <v>6323.637866</v>
      </c>
      <c r="L341" s="147">
        <f t="shared" si="34"/>
        <v>6180.86</v>
      </c>
      <c r="M341" s="147">
        <v>6180.8620951114945</v>
      </c>
      <c r="N341" s="147">
        <v>5985.7273824438262</v>
      </c>
      <c r="O341" s="40">
        <v>5755.5070985036791</v>
      </c>
      <c r="P341" s="80"/>
      <c r="Q341" s="167"/>
      <c r="R341" s="167"/>
      <c r="S341" s="79"/>
    </row>
    <row r="342" spans="1:19" x14ac:dyDescent="0.2">
      <c r="A342" s="32" t="s">
        <v>34</v>
      </c>
      <c r="B342" s="32">
        <v>83</v>
      </c>
      <c r="C342" s="36" t="str">
        <f t="shared" si="32"/>
        <v>UB-83</v>
      </c>
      <c r="D342" s="78">
        <f t="shared" si="35"/>
        <v>7872.2076000000006</v>
      </c>
      <c r="E342" s="175">
        <v>7642.92</v>
      </c>
      <c r="F342" s="147">
        <v>7562.0009787840008</v>
      </c>
      <c r="G342" s="147">
        <v>6987.6187200000004</v>
      </c>
      <c r="H342" s="147">
        <v>6557.45</v>
      </c>
      <c r="I342" s="147">
        <v>6557.45</v>
      </c>
      <c r="J342" s="147">
        <f t="shared" si="33"/>
        <v>6557.45</v>
      </c>
      <c r="K342" s="147">
        <v>6385.1977930000003</v>
      </c>
      <c r="L342" s="147">
        <f t="shared" si="34"/>
        <v>6241.03</v>
      </c>
      <c r="M342" s="147">
        <v>6241.0324755953452</v>
      </c>
      <c r="N342" s="147">
        <v>6043.9981363503248</v>
      </c>
      <c r="O342" s="40">
        <v>5811.5366695676194</v>
      </c>
      <c r="P342" s="80"/>
      <c r="Q342" s="167"/>
      <c r="R342" s="167"/>
      <c r="S342" s="79"/>
    </row>
    <row r="343" spans="1:19" x14ac:dyDescent="0.2">
      <c r="A343" s="32" t="s">
        <v>34</v>
      </c>
      <c r="B343" s="32">
        <v>84</v>
      </c>
      <c r="C343" s="36" t="str">
        <f t="shared" si="32"/>
        <v>UB-84</v>
      </c>
      <c r="D343" s="78">
        <f t="shared" si="35"/>
        <v>7948.1494999999995</v>
      </c>
      <c r="E343" s="175">
        <v>7716.65</v>
      </c>
      <c r="F343" s="147">
        <v>7634.9634568704014</v>
      </c>
      <c r="G343" s="147">
        <v>7055.039232000001</v>
      </c>
      <c r="H343" s="147">
        <v>6620.72</v>
      </c>
      <c r="I343" s="147">
        <v>6620.72</v>
      </c>
      <c r="J343" s="147">
        <f t="shared" si="33"/>
        <v>6620.72</v>
      </c>
      <c r="K343" s="147">
        <v>6446.8088750000006</v>
      </c>
      <c r="L343" s="147">
        <f t="shared" si="34"/>
        <v>6301.25</v>
      </c>
      <c r="M343" s="147">
        <v>6301.2500948469915</v>
      </c>
      <c r="N343" s="147">
        <v>6102.3146376592986</v>
      </c>
      <c r="O343" s="40">
        <v>5867.6102285185561</v>
      </c>
      <c r="P343" s="80"/>
      <c r="Q343" s="167"/>
      <c r="R343" s="167"/>
      <c r="S343" s="79"/>
    </row>
    <row r="344" spans="1:19" x14ac:dyDescent="0.2">
      <c r="A344" s="32" t="s">
        <v>34</v>
      </c>
      <c r="B344" s="32">
        <v>85</v>
      </c>
      <c r="C344" s="36" t="str">
        <f t="shared" si="32"/>
        <v>UB-85</v>
      </c>
      <c r="D344" s="78">
        <f t="shared" si="35"/>
        <v>8026.79</v>
      </c>
      <c r="E344" s="175">
        <v>7793</v>
      </c>
      <c r="F344" s="147">
        <v>7710.4860219072007</v>
      </c>
      <c r="G344" s="147">
        <v>7124.8253760000007</v>
      </c>
      <c r="H344" s="147">
        <v>6686.21</v>
      </c>
      <c r="I344" s="147">
        <v>6686.21</v>
      </c>
      <c r="J344" s="147">
        <f t="shared" si="33"/>
        <v>6686.21</v>
      </c>
      <c r="K344" s="147">
        <v>6510.5786980000003</v>
      </c>
      <c r="L344" s="147">
        <f t="shared" si="34"/>
        <v>6363.58</v>
      </c>
      <c r="M344" s="147">
        <v>6363.5816489576409</v>
      </c>
      <c r="N344" s="147">
        <v>6162.6783352291704</v>
      </c>
      <c r="O344" s="40">
        <v>5925.6522454126634</v>
      </c>
      <c r="P344" s="80"/>
      <c r="Q344" s="167"/>
      <c r="R344" s="167"/>
      <c r="S344" s="79"/>
    </row>
    <row r="345" spans="1:19" x14ac:dyDescent="0.2">
      <c r="A345" s="32" t="s">
        <v>34</v>
      </c>
      <c r="B345" s="32">
        <v>86</v>
      </c>
      <c r="C345" s="36" t="str">
        <f t="shared" si="32"/>
        <v>UB-86</v>
      </c>
      <c r="D345" s="78">
        <f t="shared" si="35"/>
        <v>8108.1908999999996</v>
      </c>
      <c r="E345" s="175">
        <v>7872.03</v>
      </c>
      <c r="F345" s="147">
        <v>7788.6839931264021</v>
      </c>
      <c r="G345" s="147">
        <v>7197.0837120000015</v>
      </c>
      <c r="H345" s="147">
        <v>6754.02</v>
      </c>
      <c r="I345" s="147">
        <v>6754.02</v>
      </c>
      <c r="J345" s="147">
        <f t="shared" si="33"/>
        <v>6754.02</v>
      </c>
      <c r="K345" s="147">
        <v>6576.5993410000001</v>
      </c>
      <c r="L345" s="147">
        <f t="shared" si="34"/>
        <v>6428.11</v>
      </c>
      <c r="M345" s="147">
        <v>6428.1098057709405</v>
      </c>
      <c r="N345" s="147">
        <v>6225.1692870142751</v>
      </c>
      <c r="O345" s="40">
        <v>5985.7396990521875</v>
      </c>
      <c r="P345" s="80"/>
      <c r="Q345" s="167"/>
      <c r="R345" s="167"/>
      <c r="S345" s="79"/>
    </row>
    <row r="346" spans="1:19" x14ac:dyDescent="0.2">
      <c r="A346" s="32" t="s">
        <v>34</v>
      </c>
      <c r="B346" s="32">
        <v>87</v>
      </c>
      <c r="C346" s="36" t="str">
        <f t="shared" si="32"/>
        <v>UB-87</v>
      </c>
      <c r="D346" s="78">
        <f t="shared" si="35"/>
        <v>8192.2080000000005</v>
      </c>
      <c r="E346" s="175">
        <v>7953.6</v>
      </c>
      <c r="F346" s="147">
        <v>7869.3959236032015</v>
      </c>
      <c r="G346" s="147">
        <v>7271.6650560000007</v>
      </c>
      <c r="H346" s="147">
        <v>6824.01</v>
      </c>
      <c r="I346" s="147">
        <v>6824.01</v>
      </c>
      <c r="J346" s="147">
        <f t="shared" si="33"/>
        <v>6824.01</v>
      </c>
      <c r="K346" s="147">
        <v>6644.7582630000006</v>
      </c>
      <c r="L346" s="147">
        <f t="shared" si="34"/>
        <v>6494.73</v>
      </c>
      <c r="M346" s="147">
        <v>6494.7282780593387</v>
      </c>
      <c r="N346" s="147">
        <v>6289.684561359034</v>
      </c>
      <c r="O346" s="40">
        <v>6047.7736166913783</v>
      </c>
      <c r="P346" s="80"/>
      <c r="Q346" s="167"/>
      <c r="R346" s="167"/>
      <c r="S346" s="79"/>
    </row>
    <row r="347" spans="1:19" x14ac:dyDescent="0.2">
      <c r="A347" s="32" t="s">
        <v>34</v>
      </c>
      <c r="B347" s="32">
        <v>88</v>
      </c>
      <c r="C347" s="36" t="str">
        <f t="shared" si="32"/>
        <v>UB-88</v>
      </c>
      <c r="D347" s="78">
        <f t="shared" si="35"/>
        <v>8270.8485000000001</v>
      </c>
      <c r="E347" s="175">
        <v>8029.95</v>
      </c>
      <c r="F347" s="147">
        <v>7944.9646163328016</v>
      </c>
      <c r="G347" s="147">
        <v>7341.493824000001</v>
      </c>
      <c r="H347" s="147">
        <v>6889.54</v>
      </c>
      <c r="I347" s="147">
        <v>6889.54</v>
      </c>
      <c r="J347" s="147">
        <f t="shared" si="33"/>
        <v>6889.54</v>
      </c>
      <c r="K347" s="147">
        <v>6708.5690100000011</v>
      </c>
      <c r="L347" s="147">
        <f t="shared" si="34"/>
        <v>6557.1</v>
      </c>
      <c r="M347" s="147">
        <v>6557.095261245835</v>
      </c>
      <c r="N347" s="147">
        <v>6350.0825694807627</v>
      </c>
      <c r="O347" s="40">
        <v>6105.8486245007334</v>
      </c>
      <c r="P347" s="80"/>
      <c r="Q347" s="167"/>
      <c r="R347" s="167"/>
      <c r="S347" s="79"/>
    </row>
    <row r="348" spans="1:19" x14ac:dyDescent="0.2">
      <c r="A348" s="32" t="s">
        <v>34</v>
      </c>
      <c r="B348" s="32">
        <v>89</v>
      </c>
      <c r="C348" s="36" t="str">
        <f t="shared" si="32"/>
        <v>UB-89</v>
      </c>
      <c r="D348" s="78">
        <f t="shared" si="35"/>
        <v>8365.7320999999993</v>
      </c>
      <c r="E348" s="175">
        <v>8122.07</v>
      </c>
      <c r="F348" s="147">
        <v>8036.089873459202</v>
      </c>
      <c r="G348" s="147">
        <v>7425.6975360000015</v>
      </c>
      <c r="H348" s="147">
        <v>6968.56</v>
      </c>
      <c r="I348" s="147">
        <v>6968.56</v>
      </c>
      <c r="J348" s="147">
        <f t="shared" si="33"/>
        <v>6968.56</v>
      </c>
      <c r="K348" s="147">
        <v>6785.5061300000007</v>
      </c>
      <c r="L348" s="147">
        <f t="shared" si="34"/>
        <v>6632.3</v>
      </c>
      <c r="M348" s="147">
        <v>6632.2993795816838</v>
      </c>
      <c r="N348" s="147">
        <v>6422.9124342259192</v>
      </c>
      <c r="O348" s="40">
        <v>6175.8773406018454</v>
      </c>
      <c r="P348" s="80"/>
      <c r="Q348" s="167"/>
      <c r="R348" s="167"/>
      <c r="S348" s="79"/>
    </row>
    <row r="349" spans="1:19" x14ac:dyDescent="0.2">
      <c r="A349" s="32" t="s">
        <v>34</v>
      </c>
      <c r="B349" s="32">
        <v>90</v>
      </c>
      <c r="C349" s="36" t="str">
        <f t="shared" si="32"/>
        <v>UB-90</v>
      </c>
      <c r="D349" s="78">
        <f t="shared" si="35"/>
        <v>8438.9857000000011</v>
      </c>
      <c r="E349" s="175">
        <v>8193.19</v>
      </c>
      <c r="F349" s="147">
        <v>8106.4576688256011</v>
      </c>
      <c r="G349" s="147">
        <v>7490.7204480000009</v>
      </c>
      <c r="H349" s="147">
        <v>7029.58</v>
      </c>
      <c r="I349" s="147">
        <v>7029.58</v>
      </c>
      <c r="J349" s="147">
        <f t="shared" si="33"/>
        <v>7029.58</v>
      </c>
      <c r="K349" s="147">
        <v>6844.9277780000011</v>
      </c>
      <c r="L349" s="147">
        <f t="shared" si="34"/>
        <v>6690.38</v>
      </c>
      <c r="M349" s="147">
        <v>6690.3794445904332</v>
      </c>
      <c r="N349" s="147">
        <v>6479.158865572761</v>
      </c>
      <c r="O349" s="40">
        <v>6229.9604476661161</v>
      </c>
      <c r="P349" s="80"/>
      <c r="Q349" s="167"/>
      <c r="R349" s="167"/>
      <c r="S349" s="79"/>
    </row>
    <row r="350" spans="1:19" x14ac:dyDescent="0.2">
      <c r="A350" s="32" t="s">
        <v>34</v>
      </c>
      <c r="B350" s="32">
        <v>91</v>
      </c>
      <c r="C350" s="36" t="str">
        <f t="shared" si="32"/>
        <v>UB-91</v>
      </c>
      <c r="D350" s="78">
        <f t="shared" si="35"/>
        <v>8536.6193999999996</v>
      </c>
      <c r="E350" s="175">
        <v>8287.98</v>
      </c>
      <c r="F350" s="147">
        <v>8200.2468002112</v>
      </c>
      <c r="G350" s="147">
        <v>7577.3856960000003</v>
      </c>
      <c r="H350" s="147">
        <v>7110.91</v>
      </c>
      <c r="I350" s="147">
        <v>7110.91</v>
      </c>
      <c r="J350" s="147">
        <f t="shared" si="33"/>
        <v>7110.91</v>
      </c>
      <c r="K350" s="147">
        <v>6924.1157180000009</v>
      </c>
      <c r="L350" s="147">
        <f t="shared" si="34"/>
        <v>6767.78</v>
      </c>
      <c r="M350" s="147">
        <v>6767.7801656289303</v>
      </c>
      <c r="N350" s="147">
        <v>6554.1159845331495</v>
      </c>
      <c r="O350" s="40">
        <v>6302.0346005126439</v>
      </c>
      <c r="P350" s="80"/>
      <c r="Q350" s="167"/>
      <c r="R350" s="167"/>
      <c r="S350" s="79"/>
    </row>
  </sheetData>
  <sheetProtection algorithmName="SHA-512" hashValue="Z89bM4C5Z+m8Kbh6XuRw4hudIQ+psZA6/Ih0hjud/W4NHQW2TbNONn++OMc/oMveFv3+V1tmGvYh3POjTNuuRw==" saltValue="oJMN/tK0t4zBly5mW4nvFg==" spinCount="100000" sheet="1" objects="1" scenarios="1"/>
  <autoFilter ref="A3:AK350" xr:uid="{00000000-0009-0000-0000-000002000000}"/>
  <printOptions gridLines="1" gridLinesSet="0"/>
  <pageMargins left="0.39" right="0.32" top="0.77" bottom="0.61" header="0.5" footer="0.33"/>
  <pageSetup scale="110" orientation="portrait" horizontalDpi="4294967292" verticalDpi="30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EZ Projection</vt:lpstr>
      <vt:lpstr>CURRENT BENEFITS - ROUNDING</vt:lpstr>
      <vt:lpstr>Tables</vt:lpstr>
      <vt:lpstr>Tables!FALL</vt:lpstr>
      <vt:lpstr>'CURRENT BENEFITS - ROUNDING'!Print_Area</vt:lpstr>
      <vt:lpstr>'EZ Projection'!Print_Area</vt:lpstr>
      <vt:lpstr>Tables!Print_Area</vt:lpstr>
      <vt:lpstr>Tables!Print_Titles</vt:lpstr>
    </vt:vector>
  </TitlesOfParts>
  <Company>Mt. San Antonio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Titus</dc:creator>
  <cp:lastModifiedBy>Lam, Christine</cp:lastModifiedBy>
  <cp:lastPrinted>2025-01-11T21:31:52Z</cp:lastPrinted>
  <dcterms:created xsi:type="dcterms:W3CDTF">2005-09-19T21:20:17Z</dcterms:created>
  <dcterms:modified xsi:type="dcterms:W3CDTF">2025-11-17T21:08:21Z</dcterms:modified>
</cp:coreProperties>
</file>